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grams\Conference\2021 Youth Shooting Partners Conference\"/>
    </mc:Choice>
  </mc:AlternateContent>
  <xr:revisionPtr revIDLastSave="0" documentId="13_ncr:1_{39656200-0B97-482D-9108-CA850434F6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se_Study" sheetId="5" r:id="rId1"/>
  </sheets>
  <definedNames>
    <definedName name="_xlnm.Print_Area" localSheetId="0">Case_Study!$B$1:$R$71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5" l="1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D10" i="5" l="1"/>
  <c r="P28" i="5"/>
  <c r="U28" i="5" s="1"/>
  <c r="J11" i="5" l="1"/>
  <c r="I11" i="5"/>
  <c r="J10" i="5"/>
  <c r="I10" i="5"/>
  <c r="F10" i="5"/>
  <c r="I21" i="5" l="1"/>
  <c r="M35" i="5" s="1"/>
  <c r="M45" i="5" s="1"/>
  <c r="G10" i="5"/>
  <c r="J21" i="5"/>
  <c r="P36" i="5" s="1"/>
  <c r="K10" i="5"/>
  <c r="P35" i="5" l="1"/>
  <c r="N36" i="5"/>
  <c r="M10" i="5"/>
  <c r="N10" i="5" s="1"/>
  <c r="P10" i="5" l="1"/>
  <c r="Q10" i="5" s="1"/>
  <c r="D11" i="5" l="1"/>
  <c r="G11" i="5" l="1"/>
  <c r="F11" i="5"/>
  <c r="K11" i="5" l="1"/>
  <c r="M11" i="5" l="1"/>
  <c r="N11" i="5" s="1"/>
  <c r="P11" i="5" l="1"/>
  <c r="Q11" i="5" l="1"/>
  <c r="D12" i="5"/>
  <c r="F12" i="5" l="1"/>
  <c r="K12" i="5" s="1"/>
  <c r="M12" i="5" s="1"/>
  <c r="G12" i="5"/>
  <c r="N12" i="5" l="1"/>
  <c r="P12" i="5" s="1"/>
  <c r="Q12" i="5" s="1"/>
  <c r="D13" i="5" l="1"/>
  <c r="G13" i="5" s="1"/>
  <c r="F13" i="5" l="1"/>
  <c r="K13" i="5" s="1"/>
  <c r="M13" i="5" s="1"/>
  <c r="N13" i="5" l="1"/>
  <c r="P13" i="5" s="1"/>
  <c r="Q13" i="5" s="1"/>
  <c r="D14" i="5" l="1"/>
  <c r="G14" i="5" s="1"/>
  <c r="F14" i="5" l="1"/>
  <c r="K14" i="5" s="1"/>
  <c r="M14" i="5" s="1"/>
  <c r="N14" i="5" l="1"/>
  <c r="P14" i="5" s="1"/>
  <c r="D15" i="5" s="1"/>
  <c r="Q14" i="5" l="1"/>
  <c r="G15" i="5"/>
  <c r="F15" i="5"/>
  <c r="K15" i="5" l="1"/>
  <c r="M15" i="5" l="1"/>
  <c r="N15" i="5" l="1"/>
  <c r="P15" i="5" l="1"/>
  <c r="D16" i="5" l="1"/>
  <c r="Q15" i="5"/>
  <c r="G16" i="5" l="1"/>
  <c r="F16" i="5"/>
  <c r="K16" i="5" l="1"/>
  <c r="M16" i="5" l="1"/>
  <c r="N16" i="5" l="1"/>
  <c r="P16" i="5" l="1"/>
  <c r="D17" i="5" l="1"/>
  <c r="Q16" i="5"/>
  <c r="F17" i="5" l="1"/>
  <c r="G17" i="5"/>
  <c r="K17" i="5" l="1"/>
  <c r="M17" i="5" l="1"/>
  <c r="N17" i="5" s="1"/>
  <c r="P17" i="5" l="1"/>
  <c r="Q17" i="5" l="1"/>
  <c r="D18" i="5"/>
  <c r="G18" i="5" l="1"/>
  <c r="F18" i="5"/>
  <c r="K18" i="5" l="1"/>
  <c r="M18" i="5" l="1"/>
  <c r="N18" i="5" l="1"/>
  <c r="P18" i="5" l="1"/>
  <c r="D19" i="5" l="1"/>
  <c r="Q18" i="5"/>
  <c r="G19" i="5" l="1"/>
  <c r="G21" i="5" s="1"/>
  <c r="F19" i="5"/>
  <c r="K19" i="5" l="1"/>
  <c r="F21" i="5"/>
  <c r="P32" i="5"/>
  <c r="N32" i="5"/>
  <c r="P31" i="5" l="1"/>
  <c r="K31" i="5"/>
  <c r="M19" i="5"/>
  <c r="K21" i="5"/>
  <c r="P37" i="5" l="1"/>
  <c r="K37" i="5"/>
  <c r="K45" i="5" s="1"/>
  <c r="J45" i="5" s="1"/>
  <c r="M21" i="5"/>
  <c r="N19" i="5"/>
  <c r="N21" i="5" s="1"/>
  <c r="P41" i="5" l="1"/>
  <c r="N41" i="5"/>
  <c r="P40" i="5"/>
  <c r="N40" i="5"/>
  <c r="P19" i="5"/>
  <c r="N45" i="5" l="1"/>
  <c r="Q19" i="5"/>
  <c r="P21" i="5"/>
  <c r="P22" i="5" s="1"/>
  <c r="P43" i="5"/>
  <c r="U43" i="5" s="1"/>
  <c r="P45" i="5" l="1"/>
  <c r="Q43" i="5"/>
</calcChain>
</file>

<file path=xl/sharedStrings.xml><?xml version="1.0" encoding="utf-8"?>
<sst xmlns="http://schemas.openxmlformats.org/spreadsheetml/2006/main" count="70" uniqueCount="62">
  <si>
    <t>Beginning Balance</t>
  </si>
  <si>
    <t>Cash Inflows</t>
  </si>
  <si>
    <t>[a]</t>
  </si>
  <si>
    <t>[b]</t>
  </si>
  <si>
    <t>[c]</t>
  </si>
  <si>
    <t>Matching Dollars</t>
  </si>
  <si>
    <t>Passive Income</t>
  </si>
  <si>
    <t>Potential Grant Amount</t>
  </si>
  <si>
    <t>Ending Balance</t>
  </si>
  <si>
    <t>[d]</t>
  </si>
  <si>
    <t>[e]</t>
  </si>
  <si>
    <t>Outflows</t>
  </si>
  <si>
    <t>[f]</t>
  </si>
  <si>
    <t>Year</t>
  </si>
  <si>
    <t>[g]</t>
  </si>
  <si>
    <t>Starting Balance</t>
  </si>
  <si>
    <t>MidwayUSA Foundation - Team Endowment Forecast (10 Year)</t>
  </si>
  <si>
    <t>Endowment Balance Impact</t>
  </si>
  <si>
    <t>Cash Grant (5%)</t>
  </si>
  <si>
    <t>General Donation Dollars</t>
  </si>
  <si>
    <t>Product Grant Donation Dollars</t>
  </si>
  <si>
    <t>Cash Grant (% Returned)</t>
  </si>
  <si>
    <t>Investment Earnings Percentage</t>
  </si>
  <si>
    <t>Ten Year Totals</t>
  </si>
  <si>
    <t>net increase</t>
  </si>
  <si>
    <t>FFE Contribution (1%)</t>
  </si>
  <si>
    <t>Other Cashflows</t>
  </si>
  <si>
    <t>[f] Donation Matching Program</t>
  </si>
  <si>
    <t>[g] Investment Gain/(Loss)</t>
  </si>
  <si>
    <t>Baseline Values and Notes:</t>
  </si>
  <si>
    <t>[5%] Annual Grant Distribution.  (Apply for your annual cash grant even if you don't need it.  Donate the funds back and have the donation matched.)</t>
  </si>
  <si>
    <t>[10% Baseline] A team may donate some of their cash grant back, to their endowment, to ensure that their community can reap the benefit in the future.</t>
  </si>
  <si>
    <t>[$300 Baseline] A team may take (free of charge) a product grant item, conduct a fundraiser, and donate part of their proceeds back to their endowment account.</t>
  </si>
  <si>
    <t>This baseline assumes one is done annually.</t>
  </si>
  <si>
    <t>[$120 Baseline] This is the only true, out of pocket, impact on the team.  (Cash originating from the community, donated to their endowment account at the Foundation)</t>
  </si>
  <si>
    <t>We encourage teams to reach for the stars, but this example is conservative and assumes that a team can find just one parent willing to donate $10 per month.</t>
  </si>
  <si>
    <t>The Foundation has a budgeted amount of cash set aside for donation matching each month.</t>
  </si>
  <si>
    <t>A minimal amount of money and effort, can ensure that their youth shooting community is supported for generations.</t>
  </si>
  <si>
    <t>[1%] This distribution is to ensure that the Foundation can live on, and continue to help fund youth shooters in your community, in perpetuity.</t>
  </si>
  <si>
    <t>Team Endowment Forecast (10 Year)</t>
  </si>
  <si>
    <t>Report Assumptions</t>
  </si>
  <si>
    <t>[a] Annual Cash Grant (5%)</t>
  </si>
  <si>
    <t>[b] Foundation Forever Endowment Allocation (1% Annually)</t>
  </si>
  <si>
    <t>Endowment Outflows</t>
  </si>
  <si>
    <t>Endowment Inflows</t>
  </si>
  <si>
    <t>Balance Increase</t>
  </si>
  <si>
    <t>[c] General Donations (The only true 'cash out of pocket' impact.)</t>
  </si>
  <si>
    <t>[d] Product Grant Donations (Use an item, provided FREE, to fundraise.)</t>
  </si>
  <si>
    <t>[e] Cash Grant Dollars Donated Back</t>
  </si>
  <si>
    <t>Additional Endowment Inflows (Passive Growth)</t>
  </si>
  <si>
    <t>Totals (10 Year Impact)</t>
  </si>
  <si>
    <t>[$0.9000 Baseline]  Your donations are being matched.  (Over the past few years, roughly 91 cents was added to every donation dollar.)</t>
  </si>
  <si>
    <t>[7.0% Baseline] The earnings in the stock market can obviously fluctuate greatly in the short term, but is more predictable over the long term.</t>
  </si>
  <si>
    <t>This baseline is conservative as compared to the long term growth displayed by the S&amp;P 500.</t>
  </si>
  <si>
    <t xml:space="preserve">The green shaded cells above are for data entry and may be changed by the user. </t>
  </si>
  <si>
    <t>These assumptions will flow through all spreadsheet calculations.</t>
  </si>
  <si>
    <t>[data entry]</t>
  </si>
  <si>
    <t>Cash From MUSAF to Community</t>
  </si>
  <si>
    <t>Cash From Community to MUSAF</t>
  </si>
  <si>
    <t>Net Cashflows (to community)</t>
  </si>
  <si>
    <t>version 20211007f</t>
  </si>
  <si>
    <t xml:space="preserve">Many shooting teams, including this one with a balance of [$17,300], could be utilizing their endowment account for greater potential.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</si>
</sst>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</numFmts>
  <fonts count="28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rgb="FF0000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0"/>
      <color theme="1" tint="0.34998626667073579"/>
      <name val="Arial"/>
      <family val="2"/>
    </font>
    <font>
      <b/>
      <sz val="16"/>
      <color rgb="FF000000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i/>
      <sz val="11"/>
      <color theme="0" tint="-4.9989318521683403E-2"/>
      <name val="Arial"/>
      <family val="2"/>
    </font>
    <font>
      <sz val="8"/>
      <color rgb="FFFF0000"/>
      <name val="Arial"/>
      <family val="2"/>
    </font>
    <font>
      <b/>
      <sz val="11"/>
      <color rgb="FF0000FF"/>
      <name val="Arial"/>
      <family val="2"/>
    </font>
    <font>
      <i/>
      <sz val="8"/>
      <color rgb="FF000000"/>
      <name val="Arial"/>
      <family val="2"/>
    </font>
    <font>
      <b/>
      <sz val="12"/>
      <color theme="0" tint="-4.9989318521683403E-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/>
    <xf numFmtId="164" fontId="0" fillId="0" borderId="0" xfId="1" applyNumberFormat="1" applyFont="1" applyProtection="1"/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0" fontId="0" fillId="4" borderId="5" xfId="0" applyFill="1" applyBorder="1" applyProtection="1"/>
    <xf numFmtId="164" fontId="0" fillId="4" borderId="5" xfId="1" applyNumberFormat="1" applyFont="1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164" fontId="0" fillId="4" borderId="8" xfId="1" applyNumberFormat="1" applyFont="1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/>
    <xf numFmtId="164" fontId="7" fillId="6" borderId="0" xfId="1" applyNumberFormat="1" applyFont="1" applyFill="1" applyBorder="1" applyAlignment="1" applyProtection="1">
      <alignment horizontal="left" vertical="center" wrapText="1"/>
    </xf>
    <xf numFmtId="164" fontId="7" fillId="6" borderId="0" xfId="1" applyNumberFormat="1" applyFont="1" applyFill="1" applyBorder="1" applyAlignment="1" applyProtection="1">
      <alignment horizontal="center" vertical="center" wrapText="1"/>
    </xf>
    <xf numFmtId="164" fontId="7" fillId="5" borderId="0" xfId="1" applyNumberFormat="1" applyFont="1" applyFill="1" applyBorder="1" applyAlignment="1" applyProtection="1">
      <alignment vertical="center"/>
    </xf>
    <xf numFmtId="164" fontId="7" fillId="8" borderId="0" xfId="1" applyNumberFormat="1" applyFont="1" applyFill="1" applyBorder="1" applyAlignment="1" applyProtection="1">
      <alignment vertical="center"/>
    </xf>
    <xf numFmtId="0" fontId="0" fillId="4" borderId="11" xfId="0" applyFill="1" applyBorder="1" applyProtection="1"/>
    <xf numFmtId="164" fontId="0" fillId="4" borderId="0" xfId="1" applyNumberFormat="1" applyFont="1" applyFill="1" applyBorder="1" applyProtection="1"/>
    <xf numFmtId="164" fontId="4" fillId="4" borderId="0" xfId="1" applyNumberFormat="1" applyFont="1" applyFill="1" applyBorder="1" applyAlignment="1" applyProtection="1">
      <alignment horizontal="center"/>
    </xf>
    <xf numFmtId="164" fontId="2" fillId="6" borderId="0" xfId="1" applyNumberFormat="1" applyFont="1" applyFill="1" applyBorder="1" applyAlignment="1" applyProtection="1">
      <alignment horizontal="center" vertical="center" wrapText="1"/>
    </xf>
    <xf numFmtId="164" fontId="2" fillId="8" borderId="0" xfId="1" applyNumberFormat="1" applyFont="1" applyFill="1" applyBorder="1" applyAlignment="1" applyProtection="1">
      <alignment horizontal="center" vertical="center" wrapText="1"/>
    </xf>
    <xf numFmtId="164" fontId="0" fillId="3" borderId="2" xfId="0" applyNumberFormat="1" applyFill="1" applyBorder="1" applyProtection="1"/>
    <xf numFmtId="164" fontId="8" fillId="9" borderId="2" xfId="1" applyNumberFormat="1" applyFont="1" applyFill="1" applyBorder="1" applyProtection="1"/>
    <xf numFmtId="164" fontId="0" fillId="3" borderId="2" xfId="1" applyNumberFormat="1" applyFont="1" applyFill="1" applyBorder="1" applyProtection="1"/>
    <xf numFmtId="164" fontId="0" fillId="7" borderId="2" xfId="1" applyNumberFormat="1" applyFont="1" applyFill="1" applyBorder="1" applyProtection="1"/>
    <xf numFmtId="164" fontId="0" fillId="7" borderId="2" xfId="0" applyNumberFormat="1" applyFill="1" applyBorder="1" applyProtection="1"/>
    <xf numFmtId="43" fontId="0" fillId="0" borderId="0" xfId="1" applyFont="1" applyProtection="1"/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3" borderId="1" xfId="1" applyNumberFormat="1" applyFont="1" applyFill="1" applyBorder="1" applyProtection="1"/>
    <xf numFmtId="164" fontId="0" fillId="10" borderId="1" xfId="0" applyNumberFormat="1" applyFill="1" applyBorder="1" applyProtection="1"/>
    <xf numFmtId="0" fontId="11" fillId="10" borderId="1" xfId="0" applyFont="1" applyFill="1" applyBorder="1" applyProtection="1"/>
    <xf numFmtId="9" fontId="5" fillId="4" borderId="0" xfId="2" applyFont="1" applyFill="1" applyBorder="1" applyProtection="1"/>
    <xf numFmtId="164" fontId="4" fillId="4" borderId="8" xfId="1" applyNumberFormat="1" applyFont="1" applyFill="1" applyBorder="1" applyAlignment="1" applyProtection="1">
      <alignment horizontal="center"/>
    </xf>
    <xf numFmtId="9" fontId="5" fillId="4" borderId="8" xfId="2" applyFont="1" applyFill="1" applyBorder="1" applyProtection="1"/>
    <xf numFmtId="0" fontId="20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Protection="1"/>
    <xf numFmtId="164" fontId="14" fillId="4" borderId="0" xfId="1" applyNumberFormat="1" applyFont="1" applyFill="1" applyBorder="1" applyProtection="1"/>
    <xf numFmtId="164" fontId="13" fillId="4" borderId="0" xfId="1" applyNumberFormat="1" applyFont="1" applyFill="1" applyBorder="1" applyAlignment="1" applyProtection="1">
      <alignment horizontal="center" vertical="center" wrapText="1"/>
    </xf>
    <xf numFmtId="164" fontId="19" fillId="4" borderId="0" xfId="1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Protection="1"/>
    <xf numFmtId="164" fontId="10" fillId="4" borderId="0" xfId="1" applyNumberFormat="1" applyFont="1" applyFill="1" applyBorder="1" applyAlignment="1" applyProtection="1">
      <alignment horizontal="center" vertical="center" wrapText="1"/>
    </xf>
    <xf numFmtId="164" fontId="15" fillId="4" borderId="0" xfId="1" applyNumberFormat="1" applyFont="1" applyFill="1" applyBorder="1" applyAlignment="1" applyProtection="1">
      <alignment horizontal="center" vertical="center" wrapText="1"/>
    </xf>
    <xf numFmtId="164" fontId="17" fillId="4" borderId="0" xfId="1" applyNumberFormat="1" applyFont="1" applyFill="1" applyBorder="1" applyProtection="1"/>
    <xf numFmtId="164" fontId="13" fillId="4" borderId="0" xfId="1" applyNumberFormat="1" applyFont="1" applyFill="1" applyBorder="1" applyAlignment="1" applyProtection="1">
      <alignment horizontal="center"/>
    </xf>
    <xf numFmtId="164" fontId="16" fillId="4" borderId="0" xfId="1" applyNumberFormat="1" applyFont="1" applyFill="1" applyBorder="1" applyProtection="1"/>
    <xf numFmtId="9" fontId="14" fillId="4" borderId="0" xfId="2" applyFont="1" applyFill="1" applyBorder="1" applyProtection="1"/>
    <xf numFmtId="0" fontId="13" fillId="4" borderId="0" xfId="0" applyFont="1" applyFill="1" applyBorder="1" applyProtection="1"/>
    <xf numFmtId="167" fontId="14" fillId="4" borderId="0" xfId="3" applyNumberFormat="1" applyFont="1" applyFill="1" applyBorder="1" applyAlignment="1" applyProtection="1">
      <alignment horizontal="center"/>
    </xf>
    <xf numFmtId="164" fontId="13" fillId="4" borderId="0" xfId="1" applyNumberFormat="1" applyFont="1" applyFill="1" applyBorder="1" applyProtection="1"/>
    <xf numFmtId="0" fontId="9" fillId="4" borderId="17" xfId="0" applyFont="1" applyFill="1" applyBorder="1" applyAlignment="1" applyProtection="1">
      <alignment horizontal="left" indent="1"/>
    </xf>
    <xf numFmtId="0" fontId="14" fillId="4" borderId="17" xfId="0" applyFont="1" applyFill="1" applyBorder="1" applyAlignment="1" applyProtection="1">
      <alignment horizontal="left" indent="1"/>
    </xf>
    <xf numFmtId="164" fontId="14" fillId="4" borderId="17" xfId="1" applyNumberFormat="1" applyFont="1" applyFill="1" applyBorder="1" applyProtection="1"/>
    <xf numFmtId="0" fontId="14" fillId="4" borderId="17" xfId="0" applyFont="1" applyFill="1" applyBorder="1" applyProtection="1"/>
    <xf numFmtId="164" fontId="16" fillId="4" borderId="17" xfId="0" applyNumberFormat="1" applyFont="1" applyFill="1" applyBorder="1" applyProtection="1"/>
    <xf numFmtId="0" fontId="16" fillId="4" borderId="17" xfId="0" applyFont="1" applyFill="1" applyBorder="1" applyProtection="1"/>
    <xf numFmtId="164" fontId="16" fillId="4" borderId="17" xfId="1" applyNumberFormat="1" applyFont="1" applyFill="1" applyBorder="1" applyProtection="1"/>
    <xf numFmtId="0" fontId="9" fillId="4" borderId="2" xfId="0" applyFont="1" applyFill="1" applyBorder="1" applyAlignment="1" applyProtection="1">
      <alignment horizontal="left" indent="1"/>
    </xf>
    <xf numFmtId="0" fontId="14" fillId="4" borderId="2" xfId="0" applyFont="1" applyFill="1" applyBorder="1" applyAlignment="1" applyProtection="1">
      <alignment horizontal="left" indent="1"/>
    </xf>
    <xf numFmtId="164" fontId="14" fillId="4" borderId="2" xfId="1" applyNumberFormat="1" applyFont="1" applyFill="1" applyBorder="1" applyProtection="1"/>
    <xf numFmtId="0" fontId="14" fillId="4" borderId="2" xfId="0" applyFont="1" applyFill="1" applyBorder="1" applyProtection="1"/>
    <xf numFmtId="164" fontId="16" fillId="4" borderId="2" xfId="0" applyNumberFormat="1" applyFont="1" applyFill="1" applyBorder="1" applyProtection="1"/>
    <xf numFmtId="0" fontId="16" fillId="4" borderId="2" xfId="0" applyFont="1" applyFill="1" applyBorder="1" applyProtection="1"/>
    <xf numFmtId="164" fontId="16" fillId="4" borderId="2" xfId="1" applyNumberFormat="1" applyFont="1" applyFill="1" applyBorder="1" applyProtection="1"/>
    <xf numFmtId="0" fontId="14" fillId="4" borderId="18" xfId="0" applyFont="1" applyFill="1" applyBorder="1" applyProtection="1"/>
    <xf numFmtId="0" fontId="14" fillId="4" borderId="18" xfId="0" applyFont="1" applyFill="1" applyBorder="1" applyAlignment="1" applyProtection="1">
      <alignment horizontal="left" indent="1"/>
    </xf>
    <xf numFmtId="164" fontId="14" fillId="4" borderId="18" xfId="1" applyNumberFormat="1" applyFont="1" applyFill="1" applyBorder="1" applyProtection="1"/>
    <xf numFmtId="164" fontId="14" fillId="4" borderId="18" xfId="0" applyNumberFormat="1" applyFont="1" applyFill="1" applyBorder="1" applyProtection="1"/>
    <xf numFmtId="164" fontId="16" fillId="4" borderId="18" xfId="0" applyNumberFormat="1" applyFont="1" applyFill="1" applyBorder="1" applyProtection="1"/>
    <xf numFmtId="0" fontId="16" fillId="4" borderId="18" xfId="0" applyFont="1" applyFill="1" applyBorder="1" applyProtection="1"/>
    <xf numFmtId="164" fontId="16" fillId="4" borderId="18" xfId="1" applyNumberFormat="1" applyFont="1" applyFill="1" applyBorder="1" applyProtection="1"/>
    <xf numFmtId="164" fontId="14" fillId="4" borderId="2" xfId="0" applyNumberFormat="1" applyFont="1" applyFill="1" applyBorder="1" applyProtection="1"/>
    <xf numFmtId="0" fontId="13" fillId="4" borderId="17" xfId="0" applyFont="1" applyFill="1" applyBorder="1" applyProtection="1"/>
    <xf numFmtId="164" fontId="14" fillId="4" borderId="17" xfId="0" applyNumberFormat="1" applyFont="1" applyFill="1" applyBorder="1" applyProtection="1"/>
    <xf numFmtId="164" fontId="0" fillId="4" borderId="11" xfId="0" applyNumberFormat="1" applyFill="1" applyBorder="1" applyProtection="1"/>
    <xf numFmtId="0" fontId="13" fillId="10" borderId="15" xfId="0" applyFont="1" applyFill="1" applyBorder="1" applyProtection="1"/>
    <xf numFmtId="164" fontId="13" fillId="10" borderId="15" xfId="1" applyNumberFormat="1" applyFont="1" applyFill="1" applyBorder="1" applyProtection="1"/>
    <xf numFmtId="164" fontId="18" fillId="10" borderId="15" xfId="0" applyNumberFormat="1" applyFont="1" applyFill="1" applyBorder="1" applyProtection="1"/>
    <xf numFmtId="43" fontId="5" fillId="4" borderId="11" xfId="0" applyNumberFormat="1" applyFont="1" applyFill="1" applyBorder="1" applyProtection="1"/>
    <xf numFmtId="164" fontId="12" fillId="4" borderId="0" xfId="1" applyNumberFormat="1" applyFont="1" applyFill="1" applyBorder="1" applyAlignment="1" applyProtection="1">
      <alignment horizontal="right"/>
    </xf>
    <xf numFmtId="164" fontId="0" fillId="4" borderId="11" xfId="1" applyNumberFormat="1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164" fontId="0" fillId="4" borderId="13" xfId="1" applyNumberFormat="1" applyFont="1" applyFill="1" applyBorder="1" applyProtection="1"/>
    <xf numFmtId="164" fontId="4" fillId="4" borderId="13" xfId="1" applyNumberFormat="1" applyFont="1" applyFill="1" applyBorder="1" applyAlignment="1" applyProtection="1">
      <alignment horizontal="center"/>
    </xf>
    <xf numFmtId="164" fontId="0" fillId="4" borderId="14" xfId="1" applyNumberFormat="1" applyFont="1" applyFill="1" applyBorder="1" applyProtection="1"/>
    <xf numFmtId="0" fontId="4" fillId="4" borderId="0" xfId="0" applyFont="1" applyFill="1" applyBorder="1" applyProtection="1"/>
    <xf numFmtId="0" fontId="0" fillId="4" borderId="0" xfId="0" applyFill="1" applyBorder="1" applyAlignment="1" applyProtection="1">
      <alignment horizontal="left" indent="1"/>
    </xf>
    <xf numFmtId="0" fontId="0" fillId="2" borderId="3" xfId="0" applyFill="1" applyBorder="1" applyProtection="1"/>
    <xf numFmtId="0" fontId="3" fillId="4" borderId="0" xfId="0" applyFont="1" applyFill="1" applyBorder="1" applyAlignment="1" applyProtection="1">
      <alignment horizontal="left" indent="2"/>
    </xf>
    <xf numFmtId="10" fontId="0" fillId="11" borderId="3" xfId="2" applyNumberFormat="1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indent="1"/>
    </xf>
    <xf numFmtId="0" fontId="0" fillId="4" borderId="14" xfId="0" applyFill="1" applyBorder="1" applyProtection="1"/>
    <xf numFmtId="167" fontId="14" fillId="2" borderId="1" xfId="3" applyNumberFormat="1" applyFont="1" applyFill="1" applyBorder="1" applyAlignment="1" applyProtection="1">
      <alignment horizontal="center"/>
      <protection locked="0"/>
    </xf>
    <xf numFmtId="167" fontId="14" fillId="2" borderId="16" xfId="3" applyNumberFormat="1" applyFont="1" applyFill="1" applyBorder="1" applyProtection="1">
      <protection locked="0"/>
    </xf>
    <xf numFmtId="165" fontId="14" fillId="2" borderId="16" xfId="2" applyNumberFormat="1" applyFont="1" applyFill="1" applyBorder="1" applyProtection="1">
      <protection locked="0"/>
    </xf>
    <xf numFmtId="10" fontId="14" fillId="11" borderId="16" xfId="2" applyNumberFormat="1" applyFont="1" applyFill="1" applyBorder="1" applyProtection="1">
      <protection locked="0"/>
    </xf>
    <xf numFmtId="166" fontId="14" fillId="11" borderId="16" xfId="3" applyNumberFormat="1" applyFont="1" applyFill="1" applyBorder="1" applyProtection="1">
      <protection locked="0"/>
    </xf>
    <xf numFmtId="164" fontId="5" fillId="4" borderId="0" xfId="1" applyNumberFormat="1" applyFont="1" applyFill="1" applyBorder="1" applyProtection="1"/>
    <xf numFmtId="164" fontId="22" fillId="12" borderId="1" xfId="1" applyNumberFormat="1" applyFont="1" applyFill="1" applyBorder="1" applyProtection="1"/>
    <xf numFmtId="0" fontId="22" fillId="12" borderId="1" xfId="0" applyFont="1" applyFill="1" applyBorder="1" applyProtection="1"/>
    <xf numFmtId="164" fontId="23" fillId="12" borderId="1" xfId="1" applyNumberFormat="1" applyFont="1" applyFill="1" applyBorder="1" applyProtection="1"/>
    <xf numFmtId="0" fontId="23" fillId="12" borderId="1" xfId="0" applyFont="1" applyFill="1" applyBorder="1" applyProtection="1"/>
    <xf numFmtId="164" fontId="21" fillId="12" borderId="1" xfId="1" applyNumberFormat="1" applyFont="1" applyFill="1" applyBorder="1" applyAlignment="1" applyProtection="1">
      <alignment horizontal="center"/>
    </xf>
    <xf numFmtId="164" fontId="24" fillId="4" borderId="11" xfId="0" applyNumberFormat="1" applyFont="1" applyFill="1" applyBorder="1" applyProtection="1"/>
    <xf numFmtId="164" fontId="25" fillId="10" borderId="15" xfId="1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165" fontId="14" fillId="4" borderId="16" xfId="2" applyNumberFormat="1" applyFont="1" applyFill="1" applyBorder="1" applyProtection="1"/>
    <xf numFmtId="165" fontId="14" fillId="10" borderId="16" xfId="2" applyNumberFormat="1" applyFont="1" applyFill="1" applyBorder="1" applyProtection="1">
      <protection locked="0"/>
    </xf>
    <xf numFmtId="0" fontId="26" fillId="0" borderId="0" xfId="0" applyFont="1" applyProtection="1"/>
    <xf numFmtId="43" fontId="26" fillId="3" borderId="0" xfId="0" applyNumberFormat="1" applyFont="1" applyFill="1" applyProtection="1"/>
    <xf numFmtId="0" fontId="27" fillId="12" borderId="1" xfId="0" applyFont="1" applyFill="1" applyBorder="1" applyProtection="1"/>
    <xf numFmtId="164" fontId="27" fillId="12" borderId="1" xfId="1" applyNumberFormat="1" applyFont="1" applyFill="1" applyBorder="1" applyProtection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CCFFCC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223371</xdr:colOff>
      <xdr:row>30</xdr:row>
      <xdr:rowOff>34424</xdr:rowOff>
    </xdr:from>
    <xdr:to>
      <xdr:col>2</xdr:col>
      <xdr:colOff>330527</xdr:colOff>
      <xdr:row>30</xdr:row>
      <xdr:rowOff>147534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65CC003-6874-4943-BA71-BD45451CEF54}"/>
            </a:ext>
          </a:extLst>
        </xdr:cNvPr>
        <xdr:cNvSpPr/>
      </xdr:nvSpPr>
      <xdr:spPr>
        <a:xfrm>
          <a:off x="587806" y="2279011"/>
          <a:ext cx="107156" cy="11311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59872</xdr:colOff>
      <xdr:row>28</xdr:row>
      <xdr:rowOff>97972</xdr:rowOff>
    </xdr:from>
    <xdr:to>
      <xdr:col>10</xdr:col>
      <xdr:colOff>59872</xdr:colOff>
      <xdr:row>41</xdr:row>
      <xdr:rowOff>108856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491E0DBF-05AC-4EC9-8488-C435B8285832}"/>
            </a:ext>
          </a:extLst>
        </xdr:cNvPr>
        <xdr:cNvCxnSpPr/>
      </xdr:nvCxnSpPr>
      <xdr:spPr>
        <a:xfrm flipV="1">
          <a:off x="5268686" y="1997529"/>
          <a:ext cx="0" cy="2133598"/>
        </a:xfrm>
        <a:prstGeom prst="straightConnector1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223371</xdr:colOff>
      <xdr:row>31</xdr:row>
      <xdr:rowOff>34424</xdr:rowOff>
    </xdr:from>
    <xdr:to>
      <xdr:col>2</xdr:col>
      <xdr:colOff>330527</xdr:colOff>
      <xdr:row>31</xdr:row>
      <xdr:rowOff>147534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28347D4-4BDF-4F6E-95B5-62351A685B63}"/>
            </a:ext>
          </a:extLst>
        </xdr:cNvPr>
        <xdr:cNvSpPr/>
      </xdr:nvSpPr>
      <xdr:spPr>
        <a:xfrm>
          <a:off x="582600" y="2260553"/>
          <a:ext cx="107156" cy="11311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223371</xdr:colOff>
      <xdr:row>34</xdr:row>
      <xdr:rowOff>34424</xdr:rowOff>
    </xdr:from>
    <xdr:to>
      <xdr:col>2</xdr:col>
      <xdr:colOff>330527</xdr:colOff>
      <xdr:row>34</xdr:row>
      <xdr:rowOff>147534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E7C9D890-2647-43EC-AF61-067BA990DE64}"/>
            </a:ext>
          </a:extLst>
        </xdr:cNvPr>
        <xdr:cNvSpPr/>
      </xdr:nvSpPr>
      <xdr:spPr>
        <a:xfrm>
          <a:off x="582600" y="2260553"/>
          <a:ext cx="107156" cy="11311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223371</xdr:colOff>
      <xdr:row>35</xdr:row>
      <xdr:rowOff>34424</xdr:rowOff>
    </xdr:from>
    <xdr:to>
      <xdr:col>2</xdr:col>
      <xdr:colOff>330527</xdr:colOff>
      <xdr:row>35</xdr:row>
      <xdr:rowOff>147534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71D43B23-C5D4-4FA6-BD77-9A1448B3EFA4}"/>
            </a:ext>
          </a:extLst>
        </xdr:cNvPr>
        <xdr:cNvSpPr/>
      </xdr:nvSpPr>
      <xdr:spPr>
        <a:xfrm>
          <a:off x="582600" y="2260553"/>
          <a:ext cx="107156" cy="11311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223371</xdr:colOff>
      <xdr:row>36</xdr:row>
      <xdr:rowOff>34424</xdr:rowOff>
    </xdr:from>
    <xdr:to>
      <xdr:col>2</xdr:col>
      <xdr:colOff>330527</xdr:colOff>
      <xdr:row>36</xdr:row>
      <xdr:rowOff>147534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FCE60AC1-A365-4406-A5A2-FC0F1D2B9125}"/>
            </a:ext>
          </a:extLst>
        </xdr:cNvPr>
        <xdr:cNvSpPr/>
      </xdr:nvSpPr>
      <xdr:spPr>
        <a:xfrm>
          <a:off x="582600" y="2260553"/>
          <a:ext cx="107156" cy="11311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223371</xdr:colOff>
      <xdr:row>40</xdr:row>
      <xdr:rowOff>34424</xdr:rowOff>
    </xdr:from>
    <xdr:to>
      <xdr:col>2</xdr:col>
      <xdr:colOff>330527</xdr:colOff>
      <xdr:row>40</xdr:row>
      <xdr:rowOff>147534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3244F280-D2F4-4F0E-9432-2DF7356741FA}"/>
            </a:ext>
          </a:extLst>
        </xdr:cNvPr>
        <xdr:cNvSpPr/>
      </xdr:nvSpPr>
      <xdr:spPr>
        <a:xfrm>
          <a:off x="582600" y="2260553"/>
          <a:ext cx="107156" cy="11311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223371</xdr:colOff>
      <xdr:row>39</xdr:row>
      <xdr:rowOff>34424</xdr:rowOff>
    </xdr:from>
    <xdr:to>
      <xdr:col>2</xdr:col>
      <xdr:colOff>330527</xdr:colOff>
      <xdr:row>39</xdr:row>
      <xdr:rowOff>147534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E5563A13-CC8F-447E-8174-27537A7572D9}"/>
            </a:ext>
          </a:extLst>
        </xdr:cNvPr>
        <xdr:cNvSpPr/>
      </xdr:nvSpPr>
      <xdr:spPr>
        <a:xfrm>
          <a:off x="582600" y="2260553"/>
          <a:ext cx="107156" cy="11311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5953</xdr:colOff>
      <xdr:row>28</xdr:row>
      <xdr:rowOff>95250</xdr:rowOff>
    </xdr:from>
    <xdr:to>
      <xdr:col>15</xdr:col>
      <xdr:colOff>5953</xdr:colOff>
      <xdr:row>41</xdr:row>
      <xdr:rowOff>106134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D5069C5E-79C8-4597-83FD-C73632183564}"/>
            </a:ext>
          </a:extLst>
        </xdr:cNvPr>
        <xdr:cNvCxnSpPr/>
      </xdr:nvCxnSpPr>
      <xdr:spPr>
        <a:xfrm flipV="1">
          <a:off x="7995047" y="1982391"/>
          <a:ext cx="0" cy="2100431"/>
        </a:xfrm>
        <a:prstGeom prst="straightConnector1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28</xdr:row>
      <xdr:rowOff>89297</xdr:rowOff>
    </xdr:from>
    <xdr:to>
      <xdr:col>16</xdr:col>
      <xdr:colOff>0</xdr:colOff>
      <xdr:row>41</xdr:row>
      <xdr:rowOff>100181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B636538E-B37B-4A28-B770-3D38A86806BB}"/>
            </a:ext>
          </a:extLst>
        </xdr:cNvPr>
        <xdr:cNvCxnSpPr/>
      </xdr:nvCxnSpPr>
      <xdr:spPr>
        <a:xfrm flipV="1">
          <a:off x="8798719" y="1976438"/>
          <a:ext cx="0" cy="2100431"/>
        </a:xfrm>
        <a:prstGeom prst="straightConnector1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87923</xdr:colOff>
      <xdr:row>29</xdr:row>
      <xdr:rowOff>21980</xdr:rowOff>
    </xdr:from>
    <xdr:to>
      <xdr:col>2</xdr:col>
      <xdr:colOff>329712</xdr:colOff>
      <xdr:row>29</xdr:row>
      <xdr:rowOff>146538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0FEBA3CB-6A56-4BFA-82FC-AA091B4D13B8}"/>
            </a:ext>
          </a:extLst>
        </xdr:cNvPr>
        <xdr:cNvSpPr/>
      </xdr:nvSpPr>
      <xdr:spPr>
        <a:xfrm>
          <a:off x="454269" y="2058865"/>
          <a:ext cx="241789" cy="12455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87923</xdr:colOff>
      <xdr:row>33</xdr:row>
      <xdr:rowOff>21980</xdr:rowOff>
    </xdr:from>
    <xdr:to>
      <xdr:col>2</xdr:col>
      <xdr:colOff>329712</xdr:colOff>
      <xdr:row>33</xdr:row>
      <xdr:rowOff>146538</xdr:rowOff>
    </xdr:to>
    <xdr:sp macro="" textlink="">
      <xdr:nvSpPr>
        <xdr:cNvPr id="23" name="Rectangle: Rounded Corners 22">
          <a:extLst>
            <a:ext uri="{FF2B5EF4-FFF2-40B4-BE49-F238E27FC236}">
              <a16:creationId xmlns:a16="http://schemas.microsoft.com/office/drawing/2014/main" id="{9763776F-60F0-4B14-A27C-A0AEECD58DB7}"/>
            </a:ext>
          </a:extLst>
        </xdr:cNvPr>
        <xdr:cNvSpPr/>
      </xdr:nvSpPr>
      <xdr:spPr>
        <a:xfrm>
          <a:off x="454269" y="2058865"/>
          <a:ext cx="241789" cy="12455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87923</xdr:colOff>
      <xdr:row>38</xdr:row>
      <xdr:rowOff>21980</xdr:rowOff>
    </xdr:from>
    <xdr:to>
      <xdr:col>2</xdr:col>
      <xdr:colOff>329712</xdr:colOff>
      <xdr:row>38</xdr:row>
      <xdr:rowOff>146538</xdr:rowOff>
    </xdr:to>
    <xdr:sp macro="" textlink="">
      <xdr:nvSpPr>
        <xdr:cNvPr id="24" name="Rectangle: Rounded Corners 23">
          <a:extLst>
            <a:ext uri="{FF2B5EF4-FFF2-40B4-BE49-F238E27FC236}">
              <a16:creationId xmlns:a16="http://schemas.microsoft.com/office/drawing/2014/main" id="{C2EED244-B4E0-474B-8249-A72E14ECDFC8}"/>
            </a:ext>
          </a:extLst>
        </xdr:cNvPr>
        <xdr:cNvSpPr/>
      </xdr:nvSpPr>
      <xdr:spPr>
        <a:xfrm>
          <a:off x="454269" y="2058865"/>
          <a:ext cx="241789" cy="12455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32845</xdr:colOff>
      <xdr:row>54</xdr:row>
      <xdr:rowOff>78827</xdr:rowOff>
    </xdr:from>
    <xdr:to>
      <xdr:col>3</xdr:col>
      <xdr:colOff>144517</xdr:colOff>
      <xdr:row>55</xdr:row>
      <xdr:rowOff>105103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C1EB0BB8-45B9-42B1-9C49-D8B3729C5BC7}"/>
            </a:ext>
          </a:extLst>
        </xdr:cNvPr>
        <xdr:cNvSpPr/>
      </xdr:nvSpPr>
      <xdr:spPr>
        <a:xfrm>
          <a:off x="762000" y="6247086"/>
          <a:ext cx="111672" cy="190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97712</xdr:colOff>
      <xdr:row>43</xdr:row>
      <xdr:rowOff>65942</xdr:rowOff>
    </xdr:from>
    <xdr:to>
      <xdr:col>13</xdr:col>
      <xdr:colOff>184547</xdr:colOff>
      <xdr:row>46</xdr:row>
      <xdr:rowOff>29308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8B08B1F-917F-4907-BA5D-567E1333A3DB}"/>
            </a:ext>
          </a:extLst>
        </xdr:cNvPr>
        <xdr:cNvSpPr/>
      </xdr:nvSpPr>
      <xdr:spPr>
        <a:xfrm>
          <a:off x="5680827" y="5121519"/>
          <a:ext cx="2006489" cy="512885"/>
        </a:xfrm>
        <a:prstGeom prst="roundRect">
          <a:avLst/>
        </a:prstGeom>
        <a:solidFill>
          <a:schemeClr val="tx1">
            <a:lumMod val="50000"/>
            <a:lumOff val="50000"/>
            <a:alpha val="2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21981</xdr:colOff>
      <xdr:row>45</xdr:row>
      <xdr:rowOff>95250</xdr:rowOff>
    </xdr:from>
    <xdr:to>
      <xdr:col>12</xdr:col>
      <xdr:colOff>0</xdr:colOff>
      <xdr:row>45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2FF4EC1-EEBE-4F46-8483-06269130975E}"/>
            </a:ext>
          </a:extLst>
        </xdr:cNvPr>
        <xdr:cNvCxnSpPr/>
      </xdr:nvCxnSpPr>
      <xdr:spPr>
        <a:xfrm>
          <a:off x="5605096" y="5539154"/>
          <a:ext cx="1069731" cy="0"/>
        </a:xfrm>
        <a:prstGeom prst="straightConnector1">
          <a:avLst/>
        </a:prstGeom>
        <a:ln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269328</xdr:colOff>
      <xdr:row>24</xdr:row>
      <xdr:rowOff>52551</xdr:rowOff>
    </xdr:from>
    <xdr:to>
      <xdr:col>8</xdr:col>
      <xdr:colOff>821120</xdr:colOff>
      <xdr:row>24</xdr:row>
      <xdr:rowOff>567710</xdr:rowOff>
    </xdr:to>
    <xdr:sp macro="" textlink="">
      <xdr:nvSpPr>
        <xdr:cNvPr id="27" name="Rectangle: Rounded Corners 26">
          <a:extLst>
            <a:ext uri="{FF2B5EF4-FFF2-40B4-BE49-F238E27FC236}">
              <a16:creationId xmlns:a16="http://schemas.microsoft.com/office/drawing/2014/main" id="{B1FD1CD9-C28A-451D-8082-DD0939EA7790}"/>
            </a:ext>
          </a:extLst>
        </xdr:cNvPr>
        <xdr:cNvSpPr/>
      </xdr:nvSpPr>
      <xdr:spPr>
        <a:xfrm>
          <a:off x="564931" y="1188982"/>
          <a:ext cx="3967655" cy="515159"/>
        </a:xfrm>
        <a:prstGeom prst="roundRect">
          <a:avLst/>
        </a:prstGeom>
        <a:solidFill>
          <a:schemeClr val="tx1">
            <a:lumMod val="50000"/>
            <a:lumOff val="50000"/>
            <a:alpha val="2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661C-1164-441D-BCB1-E81E79376659}">
  <dimension ref="B1:U71"/>
  <sheetViews>
    <sheetView showGridLines="0" tabSelected="1" topLeftCell="A23" zoomScale="145" zoomScaleNormal="145" workbookViewId="0">
      <selection activeCell="J28" sqref="J28"/>
    </sheetView>
  </sheetViews>
  <sheetFormatPr defaultRowHeight="12.75" outlineLevelRow="1" x14ac:dyDescent="0.2"/>
  <cols>
    <col min="1" max="1" width="2.7109375" style="1" customWidth="1"/>
    <col min="2" max="2" width="1.7109375" style="1" customWidth="1"/>
    <col min="3" max="3" width="5.42578125" style="1" customWidth="1"/>
    <col min="4" max="4" width="14.28515625" style="1" customWidth="1"/>
    <col min="5" max="5" width="2.7109375" style="1" customWidth="1"/>
    <col min="6" max="6" width="13.85546875" style="2" customWidth="1"/>
    <col min="7" max="7" width="12.140625" style="2" bestFit="1" customWidth="1"/>
    <col min="8" max="8" width="2.7109375" style="1" customWidth="1"/>
    <col min="9" max="9" width="13" style="2" customWidth="1"/>
    <col min="10" max="10" width="15" style="2" customWidth="1"/>
    <col min="11" max="11" width="13.5703125" style="2" customWidth="1"/>
    <col min="12" max="12" width="2.7109375" style="1" customWidth="1"/>
    <col min="13" max="13" width="12.42578125" style="1" customWidth="1"/>
    <col min="14" max="14" width="13.28515625" style="1" customWidth="1"/>
    <col min="15" max="15" width="2.7109375" style="1" customWidth="1"/>
    <col min="16" max="16" width="13.85546875" style="2" customWidth="1"/>
    <col min="17" max="17" width="6.7109375" style="1" customWidth="1"/>
    <col min="18" max="18" width="1.7109375" style="1" customWidth="1"/>
    <col min="19" max="19" width="4.28515625" style="1" customWidth="1"/>
    <col min="20" max="20" width="11" style="1" customWidth="1"/>
    <col min="21" max="21" width="9.7109375" style="1" customWidth="1"/>
    <col min="22" max="16384" width="9.140625" style="1"/>
  </cols>
  <sheetData>
    <row r="1" spans="2:18" ht="13.5" thickBot="1" x14ac:dyDescent="0.25"/>
    <row r="2" spans="2:18" ht="23.25" x14ac:dyDescent="0.35">
      <c r="B2" s="3" t="s">
        <v>16</v>
      </c>
      <c r="C2" s="4"/>
      <c r="D2" s="5"/>
      <c r="E2" s="5"/>
      <c r="F2" s="6"/>
      <c r="G2" s="6"/>
      <c r="H2" s="5"/>
      <c r="I2" s="6"/>
      <c r="J2" s="6"/>
      <c r="K2" s="6"/>
      <c r="L2" s="5"/>
      <c r="M2" s="5"/>
      <c r="N2" s="5"/>
      <c r="O2" s="5"/>
      <c r="P2" s="6"/>
      <c r="Q2" s="6"/>
      <c r="R2" s="7"/>
    </row>
    <row r="3" spans="2:18" ht="13.5" thickBot="1" x14ac:dyDescent="0.25"/>
    <row r="4" spans="2:18" x14ac:dyDescent="0.2">
      <c r="B4" s="8"/>
      <c r="C4" s="9"/>
      <c r="D4" s="9"/>
      <c r="E4" s="9"/>
      <c r="F4" s="10"/>
      <c r="G4" s="10"/>
      <c r="H4" s="9"/>
      <c r="I4" s="10"/>
      <c r="J4" s="10"/>
      <c r="K4" s="10"/>
      <c r="L4" s="9"/>
      <c r="M4" s="9"/>
      <c r="N4" s="10"/>
      <c r="O4" s="9"/>
      <c r="P4" s="10"/>
      <c r="Q4" s="9"/>
      <c r="R4" s="11"/>
    </row>
    <row r="5" spans="2:18" ht="15" hidden="1" outlineLevel="1" x14ac:dyDescent="0.2">
      <c r="B5" s="12"/>
      <c r="C5" s="13"/>
      <c r="D5" s="13"/>
      <c r="E5" s="14"/>
      <c r="F5" s="15" t="s">
        <v>11</v>
      </c>
      <c r="G5" s="16"/>
      <c r="H5" s="14"/>
      <c r="I5" s="17" t="s">
        <v>1</v>
      </c>
      <c r="J5" s="17"/>
      <c r="K5" s="17"/>
      <c r="L5" s="14"/>
      <c r="M5" s="18" t="s">
        <v>6</v>
      </c>
      <c r="N5" s="18"/>
      <c r="O5" s="14"/>
      <c r="P5" s="13"/>
      <c r="Q5" s="13"/>
      <c r="R5" s="19"/>
    </row>
    <row r="6" spans="2:18" hidden="1" outlineLevel="1" x14ac:dyDescent="0.2">
      <c r="B6" s="12"/>
      <c r="C6" s="14"/>
      <c r="D6" s="14"/>
      <c r="E6" s="14"/>
      <c r="F6" s="20"/>
      <c r="G6" s="20"/>
      <c r="H6" s="14"/>
      <c r="I6" s="20"/>
      <c r="J6" s="20"/>
      <c r="K6" s="20"/>
      <c r="L6" s="14"/>
      <c r="M6" s="14"/>
      <c r="N6" s="14"/>
      <c r="O6" s="14"/>
      <c r="P6" s="20"/>
      <c r="Q6" s="14"/>
      <c r="R6" s="19"/>
    </row>
    <row r="7" spans="2:18" hidden="1" outlineLevel="1" x14ac:dyDescent="0.2">
      <c r="B7" s="12"/>
      <c r="C7" s="14"/>
      <c r="D7" s="14"/>
      <c r="E7" s="14"/>
      <c r="F7" s="21" t="s">
        <v>2</v>
      </c>
      <c r="G7" s="21" t="s">
        <v>3</v>
      </c>
      <c r="H7" s="14"/>
      <c r="I7" s="21" t="s">
        <v>4</v>
      </c>
      <c r="J7" s="21" t="s">
        <v>9</v>
      </c>
      <c r="K7" s="21" t="s">
        <v>10</v>
      </c>
      <c r="L7" s="14"/>
      <c r="M7" s="21" t="s">
        <v>12</v>
      </c>
      <c r="N7" s="21" t="s">
        <v>14</v>
      </c>
      <c r="O7" s="14"/>
      <c r="P7" s="20"/>
      <c r="Q7" s="14"/>
      <c r="R7" s="19"/>
    </row>
    <row r="8" spans="2:18" ht="76.5" hidden="1" outlineLevel="1" x14ac:dyDescent="0.2">
      <c r="B8" s="12"/>
      <c r="C8" s="13" t="s">
        <v>13</v>
      </c>
      <c r="D8" s="13" t="s">
        <v>0</v>
      </c>
      <c r="E8" s="14"/>
      <c r="F8" s="22" t="s">
        <v>18</v>
      </c>
      <c r="G8" s="22" t="s">
        <v>25</v>
      </c>
      <c r="H8" s="14"/>
      <c r="I8" s="13" t="s">
        <v>19</v>
      </c>
      <c r="J8" s="13" t="s">
        <v>20</v>
      </c>
      <c r="K8" s="13" t="s">
        <v>21</v>
      </c>
      <c r="L8" s="14"/>
      <c r="M8" s="23" t="s">
        <v>5</v>
      </c>
      <c r="N8" s="23" t="s">
        <v>22</v>
      </c>
      <c r="O8" s="14"/>
      <c r="P8" s="13" t="s">
        <v>8</v>
      </c>
      <c r="Q8" s="13" t="s">
        <v>7</v>
      </c>
      <c r="R8" s="19"/>
    </row>
    <row r="9" spans="2:18" hidden="1" outlineLevel="1" x14ac:dyDescent="0.2">
      <c r="B9" s="12"/>
      <c r="C9" s="14"/>
      <c r="D9" s="14"/>
      <c r="E9" s="14"/>
      <c r="F9" s="20"/>
      <c r="G9" s="20"/>
      <c r="H9" s="14"/>
      <c r="I9" s="20"/>
      <c r="J9" s="20"/>
      <c r="K9" s="20"/>
      <c r="L9" s="14"/>
      <c r="M9" s="14"/>
      <c r="N9" s="14"/>
      <c r="O9" s="14"/>
      <c r="P9" s="20"/>
      <c r="Q9" s="14"/>
      <c r="R9" s="19"/>
    </row>
    <row r="10" spans="2:18" hidden="1" outlineLevel="1" x14ac:dyDescent="0.2">
      <c r="B10" s="12"/>
      <c r="C10" s="24">
        <v>1</v>
      </c>
      <c r="D10" s="24">
        <f>$J$28</f>
        <v>0</v>
      </c>
      <c r="E10" s="14"/>
      <c r="F10" s="25">
        <f t="shared" ref="F10:F19" si="0">ROUND($D10*J$31*-1,0)</f>
        <v>0</v>
      </c>
      <c r="G10" s="25">
        <f t="shared" ref="G10:G19" si="1">ROUND($D10*J$32*-1,0)</f>
        <v>0</v>
      </c>
      <c r="H10" s="14"/>
      <c r="I10" s="26">
        <f t="shared" ref="I10:I19" si="2">J$35</f>
        <v>0</v>
      </c>
      <c r="J10" s="26">
        <f t="shared" ref="J10:J19" si="3">J$36</f>
        <v>0</v>
      </c>
      <c r="K10" s="26">
        <f t="shared" ref="K10:K19" si="4">ROUND($F10*J$37*-1,0)</f>
        <v>0</v>
      </c>
      <c r="L10" s="14"/>
      <c r="M10" s="27">
        <f t="shared" ref="M10:M19" si="5">ROUND(SUM($H10:$L10)*J$40,0)</f>
        <v>0</v>
      </c>
      <c r="N10" s="28">
        <f t="shared" ref="N10:N19" si="6">ROUND(SUM($D10:$M10)*J$41,0)</f>
        <v>0</v>
      </c>
      <c r="O10" s="14"/>
      <c r="P10" s="26">
        <f>SUM($D10:$O10)</f>
        <v>0</v>
      </c>
      <c r="Q10" s="24">
        <f>ROUND(P10*0.05,0)</f>
        <v>0</v>
      </c>
      <c r="R10" s="19"/>
    </row>
    <row r="11" spans="2:18" hidden="1" outlineLevel="1" x14ac:dyDescent="0.2">
      <c r="B11" s="12"/>
      <c r="C11" s="24">
        <v>2</v>
      </c>
      <c r="D11" s="24">
        <f t="shared" ref="D11" si="7">P10</f>
        <v>0</v>
      </c>
      <c r="E11" s="14"/>
      <c r="F11" s="25">
        <f t="shared" si="0"/>
        <v>0</v>
      </c>
      <c r="G11" s="25">
        <f t="shared" si="1"/>
        <v>0</v>
      </c>
      <c r="H11" s="14"/>
      <c r="I11" s="26">
        <f t="shared" si="2"/>
        <v>0</v>
      </c>
      <c r="J11" s="26">
        <f t="shared" si="3"/>
        <v>0</v>
      </c>
      <c r="K11" s="26">
        <f t="shared" si="4"/>
        <v>0</v>
      </c>
      <c r="L11" s="14"/>
      <c r="M11" s="27">
        <f t="shared" si="5"/>
        <v>0</v>
      </c>
      <c r="N11" s="28">
        <f t="shared" si="6"/>
        <v>0</v>
      </c>
      <c r="O11" s="14"/>
      <c r="P11" s="26">
        <f t="shared" ref="P11:P19" si="8">SUM($D11:$O11)</f>
        <v>0</v>
      </c>
      <c r="Q11" s="24">
        <f t="shared" ref="Q11" si="9">ROUND(P11*0.05,0)</f>
        <v>0</v>
      </c>
      <c r="R11" s="19"/>
    </row>
    <row r="12" spans="2:18" hidden="1" outlineLevel="1" x14ac:dyDescent="0.2">
      <c r="B12" s="12"/>
      <c r="C12" s="24">
        <v>3</v>
      </c>
      <c r="D12" s="24">
        <f t="shared" ref="D12:D19" si="10">P11</f>
        <v>0</v>
      </c>
      <c r="E12" s="14"/>
      <c r="F12" s="25">
        <f t="shared" si="0"/>
        <v>0</v>
      </c>
      <c r="G12" s="25">
        <f t="shared" si="1"/>
        <v>0</v>
      </c>
      <c r="H12" s="14"/>
      <c r="I12" s="26">
        <f t="shared" si="2"/>
        <v>0</v>
      </c>
      <c r="J12" s="26">
        <f t="shared" si="3"/>
        <v>0</v>
      </c>
      <c r="K12" s="26">
        <f t="shared" si="4"/>
        <v>0</v>
      </c>
      <c r="L12" s="14"/>
      <c r="M12" s="27">
        <f t="shared" si="5"/>
        <v>0</v>
      </c>
      <c r="N12" s="28">
        <f t="shared" si="6"/>
        <v>0</v>
      </c>
      <c r="O12" s="14"/>
      <c r="P12" s="26">
        <f t="shared" si="8"/>
        <v>0</v>
      </c>
      <c r="Q12" s="24">
        <f t="shared" ref="Q12:Q19" si="11">ROUND(P12*0.05,0)</f>
        <v>0</v>
      </c>
      <c r="R12" s="19"/>
    </row>
    <row r="13" spans="2:18" hidden="1" outlineLevel="1" x14ac:dyDescent="0.2">
      <c r="B13" s="12"/>
      <c r="C13" s="24">
        <v>4</v>
      </c>
      <c r="D13" s="24">
        <f t="shared" si="10"/>
        <v>0</v>
      </c>
      <c r="E13" s="14"/>
      <c r="F13" s="25">
        <f t="shared" si="0"/>
        <v>0</v>
      </c>
      <c r="G13" s="25">
        <f t="shared" si="1"/>
        <v>0</v>
      </c>
      <c r="H13" s="14"/>
      <c r="I13" s="26">
        <f t="shared" si="2"/>
        <v>0</v>
      </c>
      <c r="J13" s="26">
        <f t="shared" si="3"/>
        <v>0</v>
      </c>
      <c r="K13" s="26">
        <f t="shared" si="4"/>
        <v>0</v>
      </c>
      <c r="L13" s="14"/>
      <c r="M13" s="27">
        <f t="shared" si="5"/>
        <v>0</v>
      </c>
      <c r="N13" s="28">
        <f t="shared" si="6"/>
        <v>0</v>
      </c>
      <c r="O13" s="14"/>
      <c r="P13" s="26">
        <f t="shared" si="8"/>
        <v>0</v>
      </c>
      <c r="Q13" s="24">
        <f t="shared" si="11"/>
        <v>0</v>
      </c>
      <c r="R13" s="19"/>
    </row>
    <row r="14" spans="2:18" hidden="1" outlineLevel="1" x14ac:dyDescent="0.2">
      <c r="B14" s="12"/>
      <c r="C14" s="24">
        <v>5</v>
      </c>
      <c r="D14" s="24">
        <f t="shared" si="10"/>
        <v>0</v>
      </c>
      <c r="E14" s="14"/>
      <c r="F14" s="25">
        <f t="shared" si="0"/>
        <v>0</v>
      </c>
      <c r="G14" s="25">
        <f t="shared" si="1"/>
        <v>0</v>
      </c>
      <c r="H14" s="14"/>
      <c r="I14" s="26">
        <f t="shared" si="2"/>
        <v>0</v>
      </c>
      <c r="J14" s="26">
        <f t="shared" si="3"/>
        <v>0</v>
      </c>
      <c r="K14" s="26">
        <f t="shared" si="4"/>
        <v>0</v>
      </c>
      <c r="L14" s="14"/>
      <c r="M14" s="27">
        <f t="shared" si="5"/>
        <v>0</v>
      </c>
      <c r="N14" s="28">
        <f t="shared" si="6"/>
        <v>0</v>
      </c>
      <c r="O14" s="14"/>
      <c r="P14" s="26">
        <f t="shared" si="8"/>
        <v>0</v>
      </c>
      <c r="Q14" s="24">
        <f t="shared" si="11"/>
        <v>0</v>
      </c>
      <c r="R14" s="19"/>
    </row>
    <row r="15" spans="2:18" hidden="1" outlineLevel="1" x14ac:dyDescent="0.2">
      <c r="B15" s="12"/>
      <c r="C15" s="24">
        <v>6</v>
      </c>
      <c r="D15" s="24">
        <f t="shared" si="10"/>
        <v>0</v>
      </c>
      <c r="E15" s="14"/>
      <c r="F15" s="25">
        <f t="shared" si="0"/>
        <v>0</v>
      </c>
      <c r="G15" s="25">
        <f t="shared" si="1"/>
        <v>0</v>
      </c>
      <c r="H15" s="14"/>
      <c r="I15" s="26">
        <f t="shared" si="2"/>
        <v>0</v>
      </c>
      <c r="J15" s="26">
        <f t="shared" si="3"/>
        <v>0</v>
      </c>
      <c r="K15" s="26">
        <f t="shared" si="4"/>
        <v>0</v>
      </c>
      <c r="L15" s="14"/>
      <c r="M15" s="27">
        <f t="shared" si="5"/>
        <v>0</v>
      </c>
      <c r="N15" s="28">
        <f t="shared" si="6"/>
        <v>0</v>
      </c>
      <c r="O15" s="14"/>
      <c r="P15" s="26">
        <f t="shared" si="8"/>
        <v>0</v>
      </c>
      <c r="Q15" s="24">
        <f t="shared" si="11"/>
        <v>0</v>
      </c>
      <c r="R15" s="19"/>
    </row>
    <row r="16" spans="2:18" hidden="1" outlineLevel="1" x14ac:dyDescent="0.2">
      <c r="B16" s="12"/>
      <c r="C16" s="24">
        <v>7</v>
      </c>
      <c r="D16" s="24">
        <f t="shared" si="10"/>
        <v>0</v>
      </c>
      <c r="E16" s="14"/>
      <c r="F16" s="25">
        <f t="shared" si="0"/>
        <v>0</v>
      </c>
      <c r="G16" s="25">
        <f t="shared" si="1"/>
        <v>0</v>
      </c>
      <c r="H16" s="14"/>
      <c r="I16" s="26">
        <f t="shared" si="2"/>
        <v>0</v>
      </c>
      <c r="J16" s="26">
        <f t="shared" si="3"/>
        <v>0</v>
      </c>
      <c r="K16" s="26">
        <f t="shared" si="4"/>
        <v>0</v>
      </c>
      <c r="L16" s="14"/>
      <c r="M16" s="27">
        <f t="shared" si="5"/>
        <v>0</v>
      </c>
      <c r="N16" s="28">
        <f t="shared" si="6"/>
        <v>0</v>
      </c>
      <c r="O16" s="14"/>
      <c r="P16" s="26">
        <f t="shared" si="8"/>
        <v>0</v>
      </c>
      <c r="Q16" s="24">
        <f t="shared" si="11"/>
        <v>0</v>
      </c>
      <c r="R16" s="19"/>
    </row>
    <row r="17" spans="2:21" hidden="1" outlineLevel="1" x14ac:dyDescent="0.2">
      <c r="B17" s="12"/>
      <c r="C17" s="24">
        <v>8</v>
      </c>
      <c r="D17" s="24">
        <f t="shared" si="10"/>
        <v>0</v>
      </c>
      <c r="E17" s="14"/>
      <c r="F17" s="25">
        <f t="shared" si="0"/>
        <v>0</v>
      </c>
      <c r="G17" s="25">
        <f t="shared" si="1"/>
        <v>0</v>
      </c>
      <c r="H17" s="14"/>
      <c r="I17" s="26">
        <f t="shared" si="2"/>
        <v>0</v>
      </c>
      <c r="J17" s="26">
        <f t="shared" si="3"/>
        <v>0</v>
      </c>
      <c r="K17" s="26">
        <f t="shared" si="4"/>
        <v>0</v>
      </c>
      <c r="L17" s="14"/>
      <c r="M17" s="27">
        <f t="shared" si="5"/>
        <v>0</v>
      </c>
      <c r="N17" s="28">
        <f t="shared" si="6"/>
        <v>0</v>
      </c>
      <c r="O17" s="14"/>
      <c r="P17" s="26">
        <f t="shared" si="8"/>
        <v>0</v>
      </c>
      <c r="Q17" s="24">
        <f t="shared" si="11"/>
        <v>0</v>
      </c>
      <c r="R17" s="19"/>
    </row>
    <row r="18" spans="2:21" hidden="1" outlineLevel="1" x14ac:dyDescent="0.2">
      <c r="B18" s="12"/>
      <c r="C18" s="24">
        <v>9</v>
      </c>
      <c r="D18" s="24">
        <f t="shared" si="10"/>
        <v>0</v>
      </c>
      <c r="E18" s="14"/>
      <c r="F18" s="25">
        <f t="shared" si="0"/>
        <v>0</v>
      </c>
      <c r="G18" s="25">
        <f t="shared" si="1"/>
        <v>0</v>
      </c>
      <c r="H18" s="14"/>
      <c r="I18" s="26">
        <f t="shared" si="2"/>
        <v>0</v>
      </c>
      <c r="J18" s="26">
        <f t="shared" si="3"/>
        <v>0</v>
      </c>
      <c r="K18" s="26">
        <f t="shared" si="4"/>
        <v>0</v>
      </c>
      <c r="L18" s="14"/>
      <c r="M18" s="27">
        <f t="shared" si="5"/>
        <v>0</v>
      </c>
      <c r="N18" s="28">
        <f t="shared" si="6"/>
        <v>0</v>
      </c>
      <c r="O18" s="14"/>
      <c r="P18" s="26">
        <f t="shared" si="8"/>
        <v>0</v>
      </c>
      <c r="Q18" s="24">
        <f t="shared" si="11"/>
        <v>0</v>
      </c>
      <c r="R18" s="19"/>
    </row>
    <row r="19" spans="2:21" hidden="1" outlineLevel="1" x14ac:dyDescent="0.2">
      <c r="B19" s="12"/>
      <c r="C19" s="24">
        <v>10</v>
      </c>
      <c r="D19" s="24">
        <f t="shared" si="10"/>
        <v>0</v>
      </c>
      <c r="E19" s="14"/>
      <c r="F19" s="25">
        <f t="shared" si="0"/>
        <v>0</v>
      </c>
      <c r="G19" s="25">
        <f t="shared" si="1"/>
        <v>0</v>
      </c>
      <c r="H19" s="14"/>
      <c r="I19" s="26">
        <f t="shared" si="2"/>
        <v>0</v>
      </c>
      <c r="J19" s="26">
        <f t="shared" si="3"/>
        <v>0</v>
      </c>
      <c r="K19" s="26">
        <f t="shared" si="4"/>
        <v>0</v>
      </c>
      <c r="L19" s="14"/>
      <c r="M19" s="27">
        <f t="shared" si="5"/>
        <v>0</v>
      </c>
      <c r="N19" s="28">
        <f t="shared" si="6"/>
        <v>0</v>
      </c>
      <c r="O19" s="14"/>
      <c r="P19" s="26">
        <f t="shared" si="8"/>
        <v>0</v>
      </c>
      <c r="Q19" s="24">
        <f t="shared" si="11"/>
        <v>0</v>
      </c>
      <c r="R19" s="19"/>
      <c r="T19" s="29"/>
    </row>
    <row r="20" spans="2:21" hidden="1" outlineLevel="1" x14ac:dyDescent="0.2">
      <c r="B20" s="12"/>
      <c r="C20" s="14"/>
      <c r="D20" s="14"/>
      <c r="E20" s="14"/>
      <c r="F20" s="20"/>
      <c r="G20" s="20"/>
      <c r="H20" s="14"/>
      <c r="I20" s="20"/>
      <c r="J20" s="20"/>
      <c r="K20" s="20"/>
      <c r="L20" s="14"/>
      <c r="M20" s="14"/>
      <c r="N20" s="14"/>
      <c r="O20" s="14"/>
      <c r="P20" s="20"/>
      <c r="Q20" s="14"/>
      <c r="R20" s="19"/>
    </row>
    <row r="21" spans="2:21" hidden="1" outlineLevel="1" x14ac:dyDescent="0.2">
      <c r="B21" s="12"/>
      <c r="C21" s="30" t="s">
        <v>23</v>
      </c>
      <c r="D21" s="31"/>
      <c r="E21" s="32"/>
      <c r="F21" s="33">
        <f>SUM(F9:F20)</f>
        <v>0</v>
      </c>
      <c r="G21" s="33">
        <f>SUM(G9:G20)</f>
        <v>0</v>
      </c>
      <c r="H21" s="32"/>
      <c r="I21" s="33">
        <f t="shared" ref="I21:J21" si="12">SUM(I9:I20)</f>
        <v>0</v>
      </c>
      <c r="J21" s="33">
        <f t="shared" si="12"/>
        <v>0</v>
      </c>
      <c r="K21" s="33">
        <f>SUM(K9:K20)</f>
        <v>0</v>
      </c>
      <c r="L21" s="32"/>
      <c r="M21" s="33">
        <f>SUM(M9:M20)</f>
        <v>0</v>
      </c>
      <c r="N21" s="33">
        <f>SUM(N9:N20)</f>
        <v>0</v>
      </c>
      <c r="O21" s="32"/>
      <c r="P21" s="34">
        <f>$P$19-$D$10</f>
        <v>0</v>
      </c>
      <c r="Q21" s="35" t="s">
        <v>24</v>
      </c>
      <c r="R21" s="19"/>
    </row>
    <row r="22" spans="2:21" hidden="1" outlineLevel="1" x14ac:dyDescent="0.2">
      <c r="B22" s="12"/>
      <c r="C22" s="14"/>
      <c r="D22" s="14"/>
      <c r="E22" s="14"/>
      <c r="F22" s="20"/>
      <c r="G22" s="20"/>
      <c r="H22" s="14"/>
      <c r="I22" s="20"/>
      <c r="J22" s="21"/>
      <c r="K22" s="20"/>
      <c r="L22" s="14"/>
      <c r="M22" s="14"/>
      <c r="N22" s="14"/>
      <c r="O22" s="14"/>
      <c r="P22" s="36" t="e">
        <f>P21/D10</f>
        <v>#DIV/0!</v>
      </c>
      <c r="Q22" s="14"/>
      <c r="R22" s="19"/>
    </row>
    <row r="23" spans="2:21" ht="13.5" collapsed="1" thickBot="1" x14ac:dyDescent="0.25">
      <c r="B23" s="12"/>
      <c r="C23" s="14"/>
      <c r="D23" s="14"/>
      <c r="E23" s="14"/>
      <c r="F23" s="20"/>
      <c r="G23" s="20"/>
      <c r="H23" s="14"/>
      <c r="I23" s="20"/>
      <c r="J23" s="21"/>
      <c r="K23" s="20"/>
      <c r="L23" s="14"/>
      <c r="M23" s="14"/>
      <c r="N23" s="14"/>
      <c r="O23" s="14"/>
      <c r="P23" s="36"/>
      <c r="Q23" s="14"/>
      <c r="R23" s="19"/>
    </row>
    <row r="24" spans="2:21" x14ac:dyDescent="0.2">
      <c r="B24" s="12"/>
      <c r="C24" s="8"/>
      <c r="D24" s="9"/>
      <c r="E24" s="9"/>
      <c r="F24" s="10"/>
      <c r="G24" s="10"/>
      <c r="H24" s="9"/>
      <c r="I24" s="10"/>
      <c r="J24" s="37"/>
      <c r="K24" s="10"/>
      <c r="L24" s="9"/>
      <c r="M24" s="9"/>
      <c r="N24" s="9"/>
      <c r="O24" s="9"/>
      <c r="P24" s="38"/>
      <c r="Q24" s="11"/>
      <c r="R24" s="19"/>
    </row>
    <row r="25" spans="2:21" ht="45" x14ac:dyDescent="0.2">
      <c r="B25" s="12"/>
      <c r="C25" s="12"/>
      <c r="D25" s="39" t="s">
        <v>39</v>
      </c>
      <c r="E25" s="40"/>
      <c r="F25" s="41"/>
      <c r="G25" s="41"/>
      <c r="H25" s="40"/>
      <c r="I25" s="41"/>
      <c r="J25" s="42" t="s">
        <v>40</v>
      </c>
      <c r="K25" s="43" t="s">
        <v>57</v>
      </c>
      <c r="L25" s="44"/>
      <c r="M25" s="43" t="s">
        <v>58</v>
      </c>
      <c r="N25" s="43" t="s">
        <v>26</v>
      </c>
      <c r="O25" s="40"/>
      <c r="P25" s="42" t="s">
        <v>17</v>
      </c>
      <c r="Q25" s="19"/>
      <c r="R25" s="19"/>
    </row>
    <row r="26" spans="2:21" ht="15" x14ac:dyDescent="0.2">
      <c r="B26" s="12"/>
      <c r="C26" s="12"/>
      <c r="D26" s="41"/>
      <c r="E26" s="41"/>
      <c r="F26" s="41"/>
      <c r="G26" s="41"/>
      <c r="H26" s="40"/>
      <c r="I26" s="41"/>
      <c r="J26" s="45" t="s">
        <v>56</v>
      </c>
      <c r="K26" s="46"/>
      <c r="L26" s="44"/>
      <c r="M26" s="46"/>
      <c r="N26" s="46"/>
      <c r="O26" s="40"/>
      <c r="P26" s="42"/>
      <c r="Q26" s="19"/>
      <c r="R26" s="19"/>
    </row>
    <row r="27" spans="2:21" ht="15" x14ac:dyDescent="0.25">
      <c r="B27" s="12"/>
      <c r="C27" s="12"/>
      <c r="D27" s="40"/>
      <c r="E27" s="40"/>
      <c r="F27" s="41"/>
      <c r="G27" s="47"/>
      <c r="H27" s="40"/>
      <c r="I27" s="41"/>
      <c r="J27" s="48"/>
      <c r="K27" s="49"/>
      <c r="L27" s="44"/>
      <c r="M27" s="44"/>
      <c r="N27" s="44"/>
      <c r="O27" s="40"/>
      <c r="P27" s="50"/>
      <c r="Q27" s="19"/>
      <c r="R27" s="19"/>
    </row>
    <row r="28" spans="2:21" ht="15.75" x14ac:dyDescent="0.25">
      <c r="B28" s="12"/>
      <c r="C28" s="12"/>
      <c r="D28" s="117" t="s">
        <v>15</v>
      </c>
      <c r="E28" s="105"/>
      <c r="F28" s="105"/>
      <c r="G28" s="105"/>
      <c r="H28" s="106"/>
      <c r="I28" s="105"/>
      <c r="J28" s="99"/>
      <c r="K28" s="107"/>
      <c r="L28" s="108"/>
      <c r="M28" s="108"/>
      <c r="N28" s="108"/>
      <c r="O28" s="106"/>
      <c r="P28" s="118">
        <f>$J$28</f>
        <v>0</v>
      </c>
      <c r="Q28" s="19"/>
      <c r="R28" s="19"/>
      <c r="T28" s="115">
        <v>17300</v>
      </c>
      <c r="U28" s="116">
        <f>P28*0.05</f>
        <v>0</v>
      </c>
    </row>
    <row r="29" spans="2:21" ht="15" x14ac:dyDescent="0.25">
      <c r="B29" s="12"/>
      <c r="C29" s="12"/>
      <c r="D29" s="51"/>
      <c r="E29" s="41"/>
      <c r="F29" s="41"/>
      <c r="G29" s="41"/>
      <c r="H29" s="40"/>
      <c r="I29" s="41"/>
      <c r="J29" s="52"/>
      <c r="K29" s="49"/>
      <c r="L29" s="44"/>
      <c r="M29" s="44"/>
      <c r="N29" s="44"/>
      <c r="O29" s="40"/>
      <c r="P29" s="53"/>
      <c r="Q29" s="19"/>
      <c r="R29" s="19"/>
      <c r="T29" s="115"/>
    </row>
    <row r="30" spans="2:21" ht="15" x14ac:dyDescent="0.25">
      <c r="B30" s="12"/>
      <c r="C30" s="12"/>
      <c r="D30" s="51" t="s">
        <v>43</v>
      </c>
      <c r="E30" s="41"/>
      <c r="F30" s="41"/>
      <c r="G30" s="41"/>
      <c r="H30" s="40"/>
      <c r="I30" s="41"/>
      <c r="J30" s="52"/>
      <c r="K30" s="49"/>
      <c r="L30" s="44"/>
      <c r="M30" s="44"/>
      <c r="N30" s="44"/>
      <c r="O30" s="40"/>
      <c r="P30" s="53"/>
      <c r="Q30" s="19"/>
      <c r="R30" s="19"/>
      <c r="T30" s="115"/>
    </row>
    <row r="31" spans="2:21" ht="14.25" x14ac:dyDescent="0.2">
      <c r="B31" s="12"/>
      <c r="C31" s="12"/>
      <c r="D31" s="54" t="s">
        <v>41</v>
      </c>
      <c r="E31" s="55"/>
      <c r="F31" s="55"/>
      <c r="G31" s="56"/>
      <c r="H31" s="57"/>
      <c r="I31" s="56"/>
      <c r="J31" s="114">
        <v>0.05</v>
      </c>
      <c r="K31" s="58">
        <f>F21*-1</f>
        <v>0</v>
      </c>
      <c r="L31" s="59"/>
      <c r="M31" s="60">
        <v>0</v>
      </c>
      <c r="N31" s="60">
        <v>0</v>
      </c>
      <c r="O31" s="57"/>
      <c r="P31" s="56">
        <f>$F$21</f>
        <v>0</v>
      </c>
      <c r="Q31" s="19"/>
      <c r="R31" s="19"/>
      <c r="T31" s="115"/>
    </row>
    <row r="32" spans="2:21" ht="14.25" x14ac:dyDescent="0.2">
      <c r="B32" s="12"/>
      <c r="C32" s="12"/>
      <c r="D32" s="61" t="s">
        <v>42</v>
      </c>
      <c r="E32" s="62"/>
      <c r="F32" s="62"/>
      <c r="G32" s="63"/>
      <c r="H32" s="64"/>
      <c r="I32" s="63"/>
      <c r="J32" s="113">
        <v>0.01</v>
      </c>
      <c r="K32" s="65">
        <v>0</v>
      </c>
      <c r="L32" s="66"/>
      <c r="M32" s="67">
        <v>0</v>
      </c>
      <c r="N32" s="65">
        <f>$G$21</f>
        <v>0</v>
      </c>
      <c r="O32" s="64"/>
      <c r="P32" s="63">
        <f>$G$21</f>
        <v>0</v>
      </c>
      <c r="Q32" s="19"/>
      <c r="R32" s="19"/>
      <c r="T32" s="115"/>
    </row>
    <row r="33" spans="2:21" ht="14.25" x14ac:dyDescent="0.2">
      <c r="B33" s="12"/>
      <c r="C33" s="12"/>
      <c r="D33" s="68"/>
      <c r="E33" s="69"/>
      <c r="F33" s="69"/>
      <c r="G33" s="70"/>
      <c r="H33" s="68"/>
      <c r="I33" s="70"/>
      <c r="J33" s="71"/>
      <c r="K33" s="72"/>
      <c r="L33" s="73"/>
      <c r="M33" s="74"/>
      <c r="N33" s="72"/>
      <c r="O33" s="68"/>
      <c r="P33" s="70"/>
      <c r="Q33" s="19"/>
      <c r="R33" s="19"/>
      <c r="T33" s="115"/>
    </row>
    <row r="34" spans="2:21" ht="15" x14ac:dyDescent="0.25">
      <c r="B34" s="12"/>
      <c r="C34" s="12"/>
      <c r="D34" s="51" t="s">
        <v>44</v>
      </c>
      <c r="E34" s="41"/>
      <c r="F34" s="41"/>
      <c r="G34" s="41"/>
      <c r="H34" s="40"/>
      <c r="I34" s="41"/>
      <c r="J34" s="52"/>
      <c r="K34" s="49"/>
      <c r="L34" s="44"/>
      <c r="M34" s="44"/>
      <c r="N34" s="44"/>
      <c r="O34" s="40"/>
      <c r="P34" s="53"/>
      <c r="Q34" s="19"/>
      <c r="R34" s="19"/>
      <c r="T34" s="115"/>
    </row>
    <row r="35" spans="2:21" ht="14.25" x14ac:dyDescent="0.2">
      <c r="B35" s="12"/>
      <c r="C35" s="12"/>
      <c r="D35" s="61" t="s">
        <v>46</v>
      </c>
      <c r="E35" s="62"/>
      <c r="F35" s="62"/>
      <c r="G35" s="63"/>
      <c r="H35" s="64"/>
      <c r="I35" s="63"/>
      <c r="J35" s="100"/>
      <c r="K35" s="67">
        <v>0</v>
      </c>
      <c r="L35" s="66"/>
      <c r="M35" s="67">
        <f>$I$21*-1</f>
        <v>0</v>
      </c>
      <c r="N35" s="67">
        <v>0</v>
      </c>
      <c r="O35" s="64"/>
      <c r="P35" s="63">
        <f>I21</f>
        <v>0</v>
      </c>
      <c r="Q35" s="19"/>
      <c r="R35" s="19"/>
      <c r="T35" s="115">
        <v>120</v>
      </c>
    </row>
    <row r="36" spans="2:21" ht="14.25" x14ac:dyDescent="0.2">
      <c r="B36" s="12"/>
      <c r="C36" s="12"/>
      <c r="D36" s="61" t="s">
        <v>47</v>
      </c>
      <c r="E36" s="62"/>
      <c r="F36" s="62"/>
      <c r="G36" s="63"/>
      <c r="H36" s="64"/>
      <c r="I36" s="63"/>
      <c r="J36" s="100"/>
      <c r="K36" s="67">
        <v>0</v>
      </c>
      <c r="L36" s="66"/>
      <c r="M36" s="67">
        <v>0</v>
      </c>
      <c r="N36" s="65">
        <f>$J$21</f>
        <v>0</v>
      </c>
      <c r="O36" s="64"/>
      <c r="P36" s="75">
        <f>$J$21</f>
        <v>0</v>
      </c>
      <c r="Q36" s="19"/>
      <c r="R36" s="19"/>
      <c r="T36" s="115">
        <v>340</v>
      </c>
    </row>
    <row r="37" spans="2:21" ht="14.25" x14ac:dyDescent="0.2">
      <c r="B37" s="12"/>
      <c r="C37" s="12"/>
      <c r="D37" s="61" t="s">
        <v>48</v>
      </c>
      <c r="E37" s="62"/>
      <c r="F37" s="62"/>
      <c r="G37" s="63"/>
      <c r="H37" s="64"/>
      <c r="I37" s="63"/>
      <c r="J37" s="101"/>
      <c r="K37" s="65">
        <f>K21*-1</f>
        <v>0</v>
      </c>
      <c r="L37" s="66"/>
      <c r="M37" s="67">
        <v>0</v>
      </c>
      <c r="N37" s="67">
        <v>0</v>
      </c>
      <c r="O37" s="64"/>
      <c r="P37" s="63">
        <f>$K$21</f>
        <v>0</v>
      </c>
      <c r="Q37" s="19"/>
      <c r="R37" s="19"/>
      <c r="T37" s="115">
        <v>0.1</v>
      </c>
    </row>
    <row r="38" spans="2:21" ht="14.25" x14ac:dyDescent="0.2">
      <c r="B38" s="12"/>
      <c r="C38" s="12"/>
      <c r="D38" s="68"/>
      <c r="E38" s="69"/>
      <c r="F38" s="69"/>
      <c r="G38" s="70"/>
      <c r="H38" s="68"/>
      <c r="I38" s="70"/>
      <c r="J38" s="70"/>
      <c r="K38" s="74"/>
      <c r="L38" s="73"/>
      <c r="M38" s="74"/>
      <c r="N38" s="72"/>
      <c r="O38" s="68"/>
      <c r="P38" s="71"/>
      <c r="Q38" s="19"/>
      <c r="R38" s="19"/>
      <c r="T38" s="115"/>
    </row>
    <row r="39" spans="2:21" ht="15" x14ac:dyDescent="0.25">
      <c r="B39" s="12"/>
      <c r="C39" s="12"/>
      <c r="D39" s="76" t="s">
        <v>49</v>
      </c>
      <c r="E39" s="55"/>
      <c r="F39" s="55"/>
      <c r="G39" s="56"/>
      <c r="H39" s="57"/>
      <c r="I39" s="56"/>
      <c r="J39" s="56"/>
      <c r="K39" s="60"/>
      <c r="L39" s="59"/>
      <c r="M39" s="60"/>
      <c r="N39" s="58"/>
      <c r="O39" s="57"/>
      <c r="P39" s="77"/>
      <c r="Q39" s="19"/>
      <c r="R39" s="19"/>
      <c r="T39" s="115"/>
    </row>
    <row r="40" spans="2:21" ht="14.25" x14ac:dyDescent="0.2">
      <c r="B40" s="12"/>
      <c r="C40" s="12"/>
      <c r="D40" s="61" t="s">
        <v>27</v>
      </c>
      <c r="E40" s="62"/>
      <c r="F40" s="62"/>
      <c r="G40" s="63"/>
      <c r="H40" s="64"/>
      <c r="I40" s="63"/>
      <c r="J40" s="103"/>
      <c r="K40" s="67">
        <v>0</v>
      </c>
      <c r="L40" s="66"/>
      <c r="M40" s="67">
        <v>0</v>
      </c>
      <c r="N40" s="65">
        <f>$M$21</f>
        <v>0</v>
      </c>
      <c r="O40" s="64"/>
      <c r="P40" s="75">
        <f>$M$21</f>
        <v>0</v>
      </c>
      <c r="Q40" s="19"/>
      <c r="R40" s="19"/>
      <c r="T40" s="115">
        <v>0.9</v>
      </c>
    </row>
    <row r="41" spans="2:21" ht="14.25" x14ac:dyDescent="0.2">
      <c r="B41" s="12"/>
      <c r="C41" s="12"/>
      <c r="D41" s="61" t="s">
        <v>28</v>
      </c>
      <c r="E41" s="62"/>
      <c r="F41" s="62"/>
      <c r="G41" s="63"/>
      <c r="H41" s="64"/>
      <c r="I41" s="63"/>
      <c r="J41" s="102"/>
      <c r="K41" s="67">
        <v>0</v>
      </c>
      <c r="L41" s="66"/>
      <c r="M41" s="67">
        <v>0</v>
      </c>
      <c r="N41" s="65">
        <f>$N$21</f>
        <v>0</v>
      </c>
      <c r="O41" s="64"/>
      <c r="P41" s="75">
        <f>$N$21</f>
        <v>0</v>
      </c>
      <c r="Q41" s="19"/>
      <c r="R41" s="19"/>
      <c r="T41" s="115">
        <v>7.0000000000000007E-2</v>
      </c>
    </row>
    <row r="42" spans="2:21" ht="15" x14ac:dyDescent="0.25">
      <c r="B42" s="12"/>
      <c r="C42" s="12"/>
      <c r="D42" s="51"/>
      <c r="E42" s="41"/>
      <c r="F42" s="41"/>
      <c r="G42" s="41"/>
      <c r="H42" s="40"/>
      <c r="I42" s="41"/>
      <c r="J42" s="52"/>
      <c r="K42" s="41"/>
      <c r="L42" s="40"/>
      <c r="M42" s="40"/>
      <c r="N42" s="40"/>
      <c r="O42" s="40"/>
      <c r="P42" s="53"/>
      <c r="Q42" s="19"/>
      <c r="R42" s="19"/>
    </row>
    <row r="43" spans="2:21" ht="15.75" x14ac:dyDescent="0.25">
      <c r="B43" s="12"/>
      <c r="C43" s="12"/>
      <c r="D43" s="117" t="s">
        <v>8</v>
      </c>
      <c r="E43" s="105"/>
      <c r="F43" s="105"/>
      <c r="G43" s="105"/>
      <c r="H43" s="106"/>
      <c r="I43" s="105"/>
      <c r="J43" s="109"/>
      <c r="K43" s="105"/>
      <c r="L43" s="106"/>
      <c r="M43" s="106"/>
      <c r="N43" s="106"/>
      <c r="O43" s="106"/>
      <c r="P43" s="118">
        <f>SUM(P28:P41)</f>
        <v>0</v>
      </c>
      <c r="Q43" s="110">
        <f>P43-P19</f>
        <v>0</v>
      </c>
      <c r="R43" s="19"/>
      <c r="U43" s="116">
        <f>P43*0.05</f>
        <v>0</v>
      </c>
    </row>
    <row r="44" spans="2:21" ht="15" x14ac:dyDescent="0.25">
      <c r="B44" s="12"/>
      <c r="C44" s="12"/>
      <c r="D44" s="51"/>
      <c r="E44" s="41"/>
      <c r="F44" s="41"/>
      <c r="G44" s="41"/>
      <c r="H44" s="40"/>
      <c r="I44" s="41"/>
      <c r="J44" s="52"/>
      <c r="K44" s="41"/>
      <c r="L44" s="40"/>
      <c r="M44" s="40"/>
      <c r="N44" s="40"/>
      <c r="O44" s="40"/>
      <c r="P44" s="53"/>
      <c r="Q44" s="78"/>
      <c r="R44" s="19"/>
    </row>
    <row r="45" spans="2:21" ht="15.75" thickBot="1" x14ac:dyDescent="0.3">
      <c r="B45" s="12"/>
      <c r="C45" s="12"/>
      <c r="D45" s="79" t="s">
        <v>50</v>
      </c>
      <c r="E45" s="79"/>
      <c r="F45" s="80"/>
      <c r="G45" s="80"/>
      <c r="H45" s="79"/>
      <c r="I45" s="80"/>
      <c r="J45" s="111">
        <f>K45+M45</f>
        <v>0</v>
      </c>
      <c r="K45" s="80">
        <f>SUM(K28:K43)</f>
        <v>0</v>
      </c>
      <c r="L45" s="79"/>
      <c r="M45" s="80">
        <f>SUM(M28:M43)</f>
        <v>0</v>
      </c>
      <c r="N45" s="80">
        <f>SUM(N28:N43)</f>
        <v>0</v>
      </c>
      <c r="O45" s="79"/>
      <c r="P45" s="81">
        <f>P43-P28</f>
        <v>0</v>
      </c>
      <c r="Q45" s="82"/>
      <c r="R45" s="19"/>
    </row>
    <row r="46" spans="2:21" x14ac:dyDescent="0.2">
      <c r="B46" s="12"/>
      <c r="C46" s="12"/>
      <c r="D46" s="14"/>
      <c r="E46" s="14"/>
      <c r="F46" s="20"/>
      <c r="G46" s="20"/>
      <c r="H46" s="14"/>
      <c r="I46" s="20"/>
      <c r="J46" s="83" t="s">
        <v>59</v>
      </c>
      <c r="K46" s="20"/>
      <c r="L46" s="20"/>
      <c r="M46" s="104"/>
      <c r="N46" s="20"/>
      <c r="O46" s="20"/>
      <c r="P46" s="83" t="s">
        <v>45</v>
      </c>
      <c r="Q46" s="84"/>
      <c r="R46" s="19"/>
    </row>
    <row r="47" spans="2:21" x14ac:dyDescent="0.2">
      <c r="B47" s="12"/>
      <c r="C47" s="12"/>
      <c r="D47" s="14"/>
      <c r="E47" s="14"/>
      <c r="F47" s="20"/>
      <c r="G47" s="20"/>
      <c r="H47" s="14"/>
      <c r="I47" s="20"/>
      <c r="J47" s="21"/>
      <c r="K47" s="20"/>
      <c r="L47" s="20"/>
      <c r="M47" s="20"/>
      <c r="N47" s="20"/>
      <c r="O47" s="20"/>
      <c r="P47" s="83"/>
      <c r="Q47" s="84"/>
      <c r="R47" s="19"/>
    </row>
    <row r="48" spans="2:21" x14ac:dyDescent="0.2">
      <c r="B48" s="12"/>
      <c r="C48" s="112" t="s">
        <v>60</v>
      </c>
      <c r="D48" s="86"/>
      <c r="E48" s="86"/>
      <c r="F48" s="87"/>
      <c r="G48" s="87"/>
      <c r="H48" s="86"/>
      <c r="I48" s="87"/>
      <c r="J48" s="88"/>
      <c r="K48" s="87"/>
      <c r="L48" s="86"/>
      <c r="M48" s="87"/>
      <c r="N48" s="87"/>
      <c r="O48" s="87"/>
      <c r="P48" s="87"/>
      <c r="Q48" s="89"/>
      <c r="R48" s="19"/>
    </row>
    <row r="49" spans="2:18" x14ac:dyDescent="0.2">
      <c r="B49" s="12"/>
      <c r="C49" s="14"/>
      <c r="D49" s="14"/>
      <c r="E49" s="14"/>
      <c r="F49" s="20"/>
      <c r="G49" s="20"/>
      <c r="H49" s="14"/>
      <c r="I49" s="20"/>
      <c r="J49" s="21"/>
      <c r="K49" s="20"/>
      <c r="L49" s="14"/>
      <c r="M49" s="20"/>
      <c r="N49" s="20"/>
      <c r="O49" s="20"/>
      <c r="P49" s="20"/>
      <c r="Q49" s="20"/>
      <c r="R49" s="19"/>
    </row>
    <row r="50" spans="2:18" x14ac:dyDescent="0.2">
      <c r="B50" s="12"/>
      <c r="C50" s="14"/>
      <c r="D50" s="14"/>
      <c r="E50" s="14"/>
      <c r="F50" s="20"/>
      <c r="G50" s="20"/>
      <c r="H50" s="20"/>
      <c r="I50" s="20"/>
      <c r="J50" s="20"/>
      <c r="K50" s="20"/>
      <c r="L50" s="14"/>
      <c r="M50" s="14"/>
      <c r="N50" s="14"/>
      <c r="O50" s="14"/>
      <c r="P50" s="20"/>
      <c r="Q50" s="14"/>
      <c r="R50" s="19"/>
    </row>
    <row r="51" spans="2:18" x14ac:dyDescent="0.2">
      <c r="B51" s="12"/>
      <c r="C51" s="90" t="s">
        <v>29</v>
      </c>
      <c r="D51" s="14"/>
      <c r="E51" s="14"/>
      <c r="F51" s="20"/>
      <c r="G51" s="20"/>
      <c r="H51" s="20"/>
      <c r="I51" s="20"/>
      <c r="J51" s="20"/>
      <c r="K51" s="20"/>
      <c r="L51" s="14"/>
      <c r="M51" s="14"/>
      <c r="N51" s="14"/>
      <c r="O51" s="14"/>
      <c r="P51" s="20"/>
      <c r="Q51" s="14"/>
      <c r="R51" s="19"/>
    </row>
    <row r="52" spans="2:18" x14ac:dyDescent="0.2">
      <c r="B52" s="12"/>
      <c r="C52" s="97" t="s">
        <v>61</v>
      </c>
      <c r="D52" s="14"/>
      <c r="E52" s="14"/>
      <c r="F52" s="20"/>
      <c r="G52" s="20"/>
      <c r="H52" s="14"/>
      <c r="I52" s="20"/>
      <c r="J52" s="20"/>
      <c r="K52" s="20"/>
      <c r="L52" s="14"/>
      <c r="M52" s="14"/>
      <c r="N52" s="14"/>
      <c r="O52" s="14"/>
      <c r="P52" s="20"/>
      <c r="Q52" s="14"/>
      <c r="R52" s="19"/>
    </row>
    <row r="53" spans="2:18" x14ac:dyDescent="0.2">
      <c r="B53" s="12"/>
      <c r="C53" s="91" t="s">
        <v>37</v>
      </c>
      <c r="D53" s="14"/>
      <c r="E53" s="14"/>
      <c r="F53" s="20"/>
      <c r="G53" s="20"/>
      <c r="H53" s="14"/>
      <c r="I53" s="20"/>
      <c r="J53" s="20"/>
      <c r="K53" s="20"/>
      <c r="L53" s="14"/>
      <c r="M53" s="14"/>
      <c r="N53" s="14"/>
      <c r="O53" s="14"/>
      <c r="P53" s="20"/>
      <c r="Q53" s="14"/>
      <c r="R53" s="19"/>
    </row>
    <row r="54" spans="2:18" x14ac:dyDescent="0.2">
      <c r="B54" s="12"/>
      <c r="C54" s="14"/>
      <c r="D54" s="14"/>
      <c r="E54" s="14"/>
      <c r="F54" s="20"/>
      <c r="G54" s="20"/>
      <c r="H54" s="14"/>
      <c r="I54" s="20"/>
      <c r="J54" s="20"/>
      <c r="K54" s="20"/>
      <c r="L54" s="14"/>
      <c r="M54" s="14"/>
      <c r="N54" s="14"/>
      <c r="O54" s="14"/>
      <c r="P54" s="20"/>
      <c r="Q54" s="14"/>
      <c r="R54" s="19"/>
    </row>
    <row r="55" spans="2:18" x14ac:dyDescent="0.2">
      <c r="B55" s="12"/>
      <c r="C55" s="92"/>
      <c r="D55" s="93" t="s">
        <v>54</v>
      </c>
      <c r="E55" s="14"/>
      <c r="F55" s="20"/>
      <c r="G55" s="20"/>
      <c r="H55" s="14"/>
      <c r="I55" s="20"/>
      <c r="J55" s="20"/>
      <c r="K55" s="20"/>
      <c r="L55" s="14"/>
      <c r="M55" s="14"/>
      <c r="N55" s="14"/>
      <c r="O55" s="14"/>
      <c r="P55" s="20"/>
      <c r="Q55" s="14"/>
      <c r="R55" s="19"/>
    </row>
    <row r="56" spans="2:18" x14ac:dyDescent="0.2">
      <c r="B56" s="12"/>
      <c r="C56" s="94"/>
      <c r="D56" s="93" t="s">
        <v>55</v>
      </c>
      <c r="E56" s="14"/>
      <c r="F56" s="20"/>
      <c r="G56" s="20"/>
      <c r="H56" s="14"/>
      <c r="I56" s="20"/>
      <c r="J56" s="20"/>
      <c r="K56" s="20"/>
      <c r="L56" s="14"/>
      <c r="M56" s="14"/>
      <c r="N56" s="14"/>
      <c r="O56" s="14"/>
      <c r="P56" s="20"/>
      <c r="Q56" s="14"/>
      <c r="R56" s="19"/>
    </row>
    <row r="57" spans="2:18" x14ac:dyDescent="0.2">
      <c r="B57" s="12"/>
      <c r="C57" s="14"/>
      <c r="D57" s="14"/>
      <c r="E57" s="14"/>
      <c r="F57" s="20"/>
      <c r="G57" s="20"/>
      <c r="H57" s="14"/>
      <c r="I57" s="20"/>
      <c r="J57" s="20"/>
      <c r="K57" s="20"/>
      <c r="L57" s="14"/>
      <c r="M57" s="14"/>
      <c r="N57" s="14"/>
      <c r="O57" s="14"/>
      <c r="P57" s="20"/>
      <c r="Q57" s="14"/>
      <c r="R57" s="19"/>
    </row>
    <row r="58" spans="2:18" x14ac:dyDescent="0.2">
      <c r="B58" s="12"/>
      <c r="C58" s="95" t="s">
        <v>2</v>
      </c>
      <c r="D58" s="14" t="s">
        <v>30</v>
      </c>
      <c r="E58" s="14"/>
      <c r="F58" s="20"/>
      <c r="G58" s="20"/>
      <c r="H58" s="14"/>
      <c r="I58" s="20"/>
      <c r="J58" s="20"/>
      <c r="K58" s="20"/>
      <c r="L58" s="14"/>
      <c r="M58" s="14"/>
      <c r="N58" s="14"/>
      <c r="O58" s="14"/>
      <c r="P58" s="20"/>
      <c r="Q58" s="14"/>
      <c r="R58" s="19"/>
    </row>
    <row r="59" spans="2:18" x14ac:dyDescent="0.2">
      <c r="B59" s="12"/>
      <c r="C59" s="95" t="s">
        <v>3</v>
      </c>
      <c r="D59" s="14" t="s">
        <v>38</v>
      </c>
      <c r="E59" s="14"/>
      <c r="F59" s="20"/>
      <c r="G59" s="20"/>
      <c r="H59" s="14"/>
      <c r="I59" s="20"/>
      <c r="J59" s="20"/>
      <c r="K59" s="20"/>
      <c r="L59" s="14"/>
      <c r="M59" s="14"/>
      <c r="N59" s="14"/>
      <c r="O59" s="14"/>
      <c r="P59" s="20"/>
      <c r="Q59" s="14"/>
      <c r="R59" s="19"/>
    </row>
    <row r="60" spans="2:18" x14ac:dyDescent="0.2">
      <c r="B60" s="12"/>
      <c r="C60" s="95" t="s">
        <v>4</v>
      </c>
      <c r="D60" s="14" t="s">
        <v>34</v>
      </c>
      <c r="E60" s="14"/>
      <c r="F60" s="20"/>
      <c r="G60" s="20"/>
      <c r="H60" s="14"/>
      <c r="I60" s="20"/>
      <c r="J60" s="20"/>
      <c r="K60" s="20"/>
      <c r="L60" s="14"/>
      <c r="M60" s="14"/>
      <c r="N60" s="14"/>
      <c r="O60" s="14"/>
      <c r="P60" s="20"/>
      <c r="Q60" s="14"/>
      <c r="R60" s="19"/>
    </row>
    <row r="61" spans="2:18" x14ac:dyDescent="0.2">
      <c r="B61" s="12"/>
      <c r="C61" s="95"/>
      <c r="D61" s="91" t="s">
        <v>35</v>
      </c>
      <c r="E61" s="14"/>
      <c r="F61" s="20"/>
      <c r="G61" s="20"/>
      <c r="H61" s="14"/>
      <c r="I61" s="20"/>
      <c r="J61" s="20"/>
      <c r="K61" s="20"/>
      <c r="L61" s="14"/>
      <c r="M61" s="14"/>
      <c r="N61" s="14"/>
      <c r="O61" s="14"/>
      <c r="P61" s="20"/>
      <c r="Q61" s="14"/>
      <c r="R61" s="19"/>
    </row>
    <row r="62" spans="2:18" x14ac:dyDescent="0.2">
      <c r="B62" s="12"/>
      <c r="C62" s="95" t="s">
        <v>9</v>
      </c>
      <c r="D62" s="14" t="s">
        <v>32</v>
      </c>
      <c r="E62" s="14"/>
      <c r="F62" s="20"/>
      <c r="G62" s="20"/>
      <c r="H62" s="14"/>
      <c r="I62" s="20"/>
      <c r="J62" s="20"/>
      <c r="K62" s="20"/>
      <c r="L62" s="14"/>
      <c r="M62" s="14"/>
      <c r="N62" s="14"/>
      <c r="O62" s="14"/>
      <c r="P62" s="20"/>
      <c r="Q62" s="14"/>
      <c r="R62" s="19"/>
    </row>
    <row r="63" spans="2:18" x14ac:dyDescent="0.2">
      <c r="B63" s="12"/>
      <c r="C63" s="95"/>
      <c r="D63" s="91" t="s">
        <v>33</v>
      </c>
      <c r="E63" s="14"/>
      <c r="F63" s="20"/>
      <c r="G63" s="20"/>
      <c r="H63" s="14"/>
      <c r="I63" s="20"/>
      <c r="J63" s="20"/>
      <c r="K63" s="20"/>
      <c r="L63" s="14"/>
      <c r="M63" s="14"/>
      <c r="N63" s="14"/>
      <c r="O63" s="14"/>
      <c r="P63" s="20"/>
      <c r="Q63" s="14"/>
      <c r="R63" s="19"/>
    </row>
    <row r="64" spans="2:18" x14ac:dyDescent="0.2">
      <c r="B64" s="12"/>
      <c r="C64" s="95" t="s">
        <v>10</v>
      </c>
      <c r="D64" s="14" t="s">
        <v>31</v>
      </c>
      <c r="E64" s="14"/>
      <c r="F64" s="20"/>
      <c r="G64" s="20"/>
      <c r="H64" s="14"/>
      <c r="I64" s="20"/>
      <c r="J64" s="20"/>
      <c r="K64" s="20"/>
      <c r="L64" s="14"/>
      <c r="M64" s="14"/>
      <c r="N64" s="14"/>
      <c r="O64" s="14"/>
      <c r="P64" s="20"/>
      <c r="Q64" s="14"/>
      <c r="R64" s="19"/>
    </row>
    <row r="65" spans="2:18" x14ac:dyDescent="0.2">
      <c r="B65" s="12"/>
      <c r="C65" s="95" t="s">
        <v>12</v>
      </c>
      <c r="D65" s="96" t="s">
        <v>51</v>
      </c>
      <c r="E65" s="14"/>
      <c r="F65" s="20"/>
      <c r="G65" s="20"/>
      <c r="H65" s="20"/>
      <c r="I65" s="20"/>
      <c r="J65" s="20"/>
      <c r="K65" s="20"/>
      <c r="L65" s="14"/>
      <c r="M65" s="14"/>
      <c r="N65" s="14"/>
      <c r="O65" s="14"/>
      <c r="P65" s="20"/>
      <c r="Q65" s="14"/>
      <c r="R65" s="19"/>
    </row>
    <row r="66" spans="2:18" x14ac:dyDescent="0.2">
      <c r="B66" s="12"/>
      <c r="C66" s="95"/>
      <c r="D66" s="97" t="s">
        <v>36</v>
      </c>
      <c r="E66" s="14"/>
      <c r="F66" s="20"/>
      <c r="G66" s="20"/>
      <c r="H66" s="20"/>
      <c r="I66" s="20"/>
      <c r="J66" s="20"/>
      <c r="K66" s="20"/>
      <c r="L66" s="14"/>
      <c r="M66" s="14"/>
      <c r="N66" s="14"/>
      <c r="O66" s="14"/>
      <c r="P66" s="20"/>
      <c r="Q66" s="14"/>
      <c r="R66" s="19"/>
    </row>
    <row r="67" spans="2:18" x14ac:dyDescent="0.2">
      <c r="B67" s="12"/>
      <c r="C67" s="95" t="s">
        <v>14</v>
      </c>
      <c r="D67" s="96" t="s">
        <v>52</v>
      </c>
      <c r="E67" s="14"/>
      <c r="F67" s="20"/>
      <c r="G67" s="20"/>
      <c r="H67" s="14"/>
      <c r="I67" s="20"/>
      <c r="J67" s="20"/>
      <c r="K67" s="20"/>
      <c r="L67" s="14"/>
      <c r="M67" s="14"/>
      <c r="N67" s="14"/>
      <c r="O67" s="14"/>
      <c r="P67" s="20"/>
      <c r="Q67" s="14"/>
      <c r="R67" s="19"/>
    </row>
    <row r="68" spans="2:18" x14ac:dyDescent="0.2">
      <c r="B68" s="12"/>
      <c r="C68" s="14"/>
      <c r="D68" s="97" t="s">
        <v>53</v>
      </c>
      <c r="E68" s="14"/>
      <c r="F68" s="20"/>
      <c r="G68" s="20"/>
      <c r="H68" s="14"/>
      <c r="I68" s="20"/>
      <c r="J68" s="20"/>
      <c r="K68" s="20"/>
      <c r="L68" s="14"/>
      <c r="M68" s="14"/>
      <c r="N68" s="14"/>
      <c r="O68" s="14"/>
      <c r="P68" s="20"/>
      <c r="Q68" s="14"/>
      <c r="R68" s="19"/>
    </row>
    <row r="69" spans="2:18" x14ac:dyDescent="0.2">
      <c r="B69" s="12"/>
      <c r="C69" s="14"/>
      <c r="D69" s="14"/>
      <c r="E69" s="14"/>
      <c r="F69" s="20"/>
      <c r="G69" s="20"/>
      <c r="H69" s="14"/>
      <c r="I69" s="20"/>
      <c r="J69" s="20"/>
      <c r="K69" s="20"/>
      <c r="L69" s="14"/>
      <c r="M69" s="14"/>
      <c r="N69" s="14"/>
      <c r="O69" s="14"/>
      <c r="P69" s="20"/>
      <c r="Q69" s="14"/>
      <c r="R69" s="19"/>
    </row>
    <row r="70" spans="2:18" x14ac:dyDescent="0.2">
      <c r="B70" s="12"/>
      <c r="C70" s="14"/>
      <c r="D70" s="14"/>
      <c r="E70" s="14"/>
      <c r="F70" s="20"/>
      <c r="G70" s="20"/>
      <c r="H70" s="14"/>
      <c r="I70" s="20"/>
      <c r="J70" s="20"/>
      <c r="K70" s="20"/>
      <c r="L70" s="14"/>
      <c r="M70" s="14"/>
      <c r="N70" s="14"/>
      <c r="O70" s="14"/>
      <c r="P70" s="20"/>
      <c r="Q70" s="14"/>
      <c r="R70" s="19"/>
    </row>
    <row r="71" spans="2:18" x14ac:dyDescent="0.2">
      <c r="B71" s="85"/>
      <c r="C71" s="86"/>
      <c r="D71" s="86"/>
      <c r="E71" s="86"/>
      <c r="F71" s="87"/>
      <c r="G71" s="87"/>
      <c r="H71" s="86"/>
      <c r="I71" s="87"/>
      <c r="J71" s="87"/>
      <c r="K71" s="87"/>
      <c r="L71" s="86"/>
      <c r="M71" s="86"/>
      <c r="N71" s="86"/>
      <c r="O71" s="86"/>
      <c r="P71" s="86"/>
      <c r="Q71" s="86"/>
      <c r="R71" s="98"/>
    </row>
  </sheetData>
  <sheetProtection sheet="1" objects="1" scenarios="1"/>
  <dataValidations count="1">
    <dataValidation type="list" allowBlank="1" showInputMessage="1" showErrorMessage="1" sqref="J31" xr:uid="{C5CD276C-58E7-4652-AC20-51558EA835D8}">
      <formula1>".05, 0"</formula1>
    </dataValidation>
  </dataValidations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Case_Study</vt:lpstr>
      <vt:lpstr>Case_Study!Print_Area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Ferrell, Brent</dc:creator>
  <cp:lastModifiedBy>Ferrell, Brent</cp:lastModifiedBy>
  <cp:lastPrinted>2021-10-07T18:09:52Z</cp:lastPrinted>
  <dcterms:created xsi:type="dcterms:W3CDTF">2021-09-20T16:54:27Z</dcterms:created>
  <dcterms:modified xsi:type="dcterms:W3CDTF">2021-10-08T13:26:17Z</dcterms:modified>
</cp:coreProperties>
</file>